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scambio\ripe\SETA\Procedure di selezione\BANDI TECNOLOGI\"/>
    </mc:Choice>
  </mc:AlternateContent>
  <xr:revisionPtr revIDLastSave="0" documentId="13_ncr:1_{49C114D1-D36B-4C5D-B6AB-9C829CA9527F}" xr6:coauthVersionLast="47" xr6:coauthVersionMax="47" xr10:uidLastSave="{00000000-0000-0000-0000-000000000000}"/>
  <bookViews>
    <workbookView xWindow="-120" yWindow="-120" windowWidth="29040" windowHeight="15840" xr2:uid="{64FD56C6-B4AF-49B8-B949-588C9F997D12}"/>
  </bookViews>
  <sheets>
    <sheet name="COSTO AZ_da allegare richies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F6" i="1"/>
  <c r="G6" i="1" s="1"/>
  <c r="H6" i="1" s="1"/>
  <c r="F13" i="1"/>
  <c r="G13" i="1" s="1"/>
  <c r="H13" i="1" s="1"/>
  <c r="E13" i="1"/>
  <c r="F12" i="1"/>
  <c r="E12" i="1"/>
  <c r="F11" i="1"/>
  <c r="E11" i="1"/>
  <c r="F10" i="1"/>
  <c r="G10" i="1" s="1"/>
  <c r="H10" i="1" s="1"/>
  <c r="E10" i="1"/>
  <c r="F9" i="1"/>
  <c r="G9" i="1" s="1"/>
  <c r="H9" i="1" s="1"/>
  <c r="E9" i="1"/>
  <c r="F8" i="1"/>
  <c r="E8" i="1"/>
  <c r="F7" i="1"/>
  <c r="E7" i="1"/>
  <c r="E6" i="1"/>
  <c r="E5" i="1"/>
  <c r="I9" i="1" l="1"/>
  <c r="J9" i="1" s="1"/>
  <c r="I10" i="1"/>
  <c r="J10" i="1" s="1"/>
  <c r="I6" i="1"/>
  <c r="J6" i="1" s="1"/>
  <c r="I13" i="1"/>
  <c r="J13" i="1" s="1"/>
  <c r="H5" i="1"/>
  <c r="I5" i="1" s="1"/>
  <c r="J5" i="1" s="1"/>
  <c r="G8" i="1"/>
  <c r="H8" i="1" s="1"/>
  <c r="I8" i="1" s="1"/>
  <c r="J8" i="1" s="1"/>
  <c r="G12" i="1"/>
  <c r="H12" i="1" s="1"/>
  <c r="I12" i="1" s="1"/>
  <c r="J12" i="1" s="1"/>
  <c r="G7" i="1"/>
  <c r="H7" i="1" s="1"/>
  <c r="I7" i="1" s="1"/>
  <c r="J7" i="1" s="1"/>
  <c r="G11" i="1"/>
  <c r="H11" i="1" s="1"/>
  <c r="I11" i="1" s="1"/>
  <c r="J11" i="1" s="1"/>
</calcChain>
</file>

<file path=xl/sharedStrings.xml><?xml version="1.0" encoding="utf-8"?>
<sst xmlns="http://schemas.openxmlformats.org/spreadsheetml/2006/main" count="28" uniqueCount="28">
  <si>
    <t xml:space="preserve">COSTO AZIENDALE COMPLESSIVO </t>
  </si>
  <si>
    <t>Quota accessoria lorda</t>
  </si>
  <si>
    <t>(B)                         Indennità di Ateneo **</t>
  </si>
  <si>
    <t>carico Ente su quota accessoria (34,31%)</t>
  </si>
  <si>
    <t>(D)                               quota accessoria + carico Ente</t>
  </si>
  <si>
    <t>Costo aziendale complessivo (C) + (D)</t>
  </si>
  <si>
    <t>Costo aziendale complessivo arrotondato</t>
  </si>
  <si>
    <t>D3</t>
  </si>
  <si>
    <t>D4</t>
  </si>
  <si>
    <t>D5</t>
  </si>
  <si>
    <t>D6</t>
  </si>
  <si>
    <t>D7</t>
  </si>
  <si>
    <t>D8</t>
  </si>
  <si>
    <t>EP1</t>
  </si>
  <si>
    <t>EP2</t>
  </si>
  <si>
    <t>EP3</t>
  </si>
  <si>
    <t>*</t>
  </si>
  <si>
    <r>
      <t xml:space="preserve">max 20% di (A) quota base lorda calcolata su </t>
    </r>
    <r>
      <rPr>
        <b/>
        <u/>
        <sz val="11"/>
        <color theme="1"/>
        <rFont val="Calibri"/>
        <family val="2"/>
        <scheme val="minor"/>
      </rPr>
      <t>12 mesi</t>
    </r>
  </si>
  <si>
    <t xml:space="preserve">** </t>
  </si>
  <si>
    <t xml:space="preserve">Totale carico ente su (A) e (B) </t>
  </si>
  <si>
    <t xml:space="preserve">Retribuzione lorda annua su 13 mesi </t>
  </si>
  <si>
    <t xml:space="preserve">(C)                  Retribuzione lorda annua su 13 mesi + carico ente </t>
  </si>
  <si>
    <t xml:space="preserve">quota accessoria  previa valutazione - importo lordo* </t>
  </si>
  <si>
    <t>soggetta a revisione in caso di adeguamento contrattuale</t>
  </si>
  <si>
    <t>categoria di riferimento</t>
  </si>
  <si>
    <r>
      <rPr>
        <b/>
        <sz val="11"/>
        <color rgb="FFFF0000"/>
        <rFont val="Calibri"/>
        <family val="2"/>
        <scheme val="minor"/>
      </rPr>
      <t>Istruzioni per la compilazione:</t>
    </r>
    <r>
      <rPr>
        <sz val="11"/>
        <color theme="1"/>
        <rFont val="Calibri"/>
        <family val="2"/>
        <scheme val="minor"/>
      </rPr>
      <t xml:space="preserve">
Per calcolare la quota accessoria lorda in misura inferiore al 20% della quota base, posizionarsi sulla cella della colonna F corrispondente alla categoria scelta e modificare la formula; il costo aziendale complessivo verrà automaticamente rideterminato. Allegare la scheda "costo aziendale complessivo" compilata alla richiesta di avvio della selezione. </t>
    </r>
  </si>
  <si>
    <t xml:space="preserve">Indicare la categoria di riferimento scelta: </t>
  </si>
  <si>
    <t xml:space="preserve">(A)                    quota base lorda su 13 mesi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</si>
</sst>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44" fontId="0" fillId="0" borderId="1" xfId="1" applyFont="1" applyBorder="1" applyProtection="1">
      <protection locked="0"/>
    </xf>
    <xf numFmtId="0" fontId="0" fillId="0" borderId="2" xfId="0" applyBorder="1" applyAlignment="1" applyProtection="1">
      <alignment vertical="center"/>
    </xf>
    <xf numFmtId="0" fontId="0" fillId="4" borderId="1" xfId="0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0" fontId="0" fillId="0" borderId="1" xfId="0" applyBorder="1" applyProtection="1"/>
    <xf numFmtId="44" fontId="0" fillId="0" borderId="1" xfId="1" applyFont="1" applyBorder="1" applyProtection="1"/>
    <xf numFmtId="0" fontId="2" fillId="0" borderId="1" xfId="0" applyFont="1" applyBorder="1" applyAlignment="1" applyProtection="1">
      <alignment horizontal="center" vertical="center" wrapText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0" borderId="0" xfId="0" applyProtection="1"/>
    <xf numFmtId="0" fontId="2" fillId="0" borderId="1" xfId="0" applyFont="1" applyBorder="1" applyAlignment="1" applyProtection="1">
      <alignment horizontal="center"/>
    </xf>
    <xf numFmtId="0" fontId="0" fillId="2" borderId="3" xfId="0" applyFill="1" applyBorder="1" applyAlignment="1" applyProtection="1">
      <alignment vertical="center"/>
    </xf>
    <xf numFmtId="0" fontId="0" fillId="0" borderId="1" xfId="0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1619A-3597-476A-9BA7-E4F72F586BB1}">
  <sheetPr>
    <tabColor rgb="FF00B050"/>
  </sheetPr>
  <dimension ref="A1:J22"/>
  <sheetViews>
    <sheetView tabSelected="1" zoomScale="115" zoomScaleNormal="115" workbookViewId="0">
      <selection activeCell="F7" sqref="F7"/>
    </sheetView>
  </sheetViews>
  <sheetFormatPr defaultRowHeight="15" x14ac:dyDescent="0.25"/>
  <cols>
    <col min="1" max="1" width="11.28515625" style="1" customWidth="1"/>
    <col min="2" max="2" width="17" style="1" customWidth="1"/>
    <col min="3" max="3" width="21.140625" style="1" customWidth="1"/>
    <col min="4" max="4" width="18.85546875" style="1" customWidth="1"/>
    <col min="5" max="5" width="21.85546875" style="1" customWidth="1"/>
    <col min="6" max="6" width="24" style="1" customWidth="1"/>
    <col min="7" max="7" width="18.42578125" style="1" customWidth="1"/>
    <col min="8" max="8" width="20.5703125" style="1" customWidth="1"/>
    <col min="9" max="9" width="18.28515625" style="1" bestFit="1" customWidth="1"/>
    <col min="10" max="10" width="20.7109375" style="1" customWidth="1"/>
    <col min="11" max="16384" width="9.140625" style="1"/>
  </cols>
  <sheetData>
    <row r="1" spans="1:10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s="2" customFormat="1" x14ac:dyDescent="0.25">
      <c r="A2" s="6"/>
      <c r="B2" s="17" t="s">
        <v>20</v>
      </c>
      <c r="C2" s="17"/>
      <c r="D2" s="6"/>
      <c r="E2" s="6"/>
      <c r="F2" s="13" t="s">
        <v>1</v>
      </c>
    </row>
    <row r="3" spans="1:10" s="3" customFormat="1" ht="60" x14ac:dyDescent="0.25">
      <c r="A3" s="8" t="s">
        <v>24</v>
      </c>
      <c r="B3" s="7" t="s">
        <v>27</v>
      </c>
      <c r="C3" s="7" t="s">
        <v>2</v>
      </c>
      <c r="D3" s="8" t="s">
        <v>19</v>
      </c>
      <c r="E3" s="9" t="s">
        <v>21</v>
      </c>
      <c r="F3" s="14" t="s">
        <v>22</v>
      </c>
      <c r="G3" s="8" t="s">
        <v>3</v>
      </c>
      <c r="H3" s="9" t="s">
        <v>4</v>
      </c>
      <c r="I3" s="9" t="s">
        <v>5</v>
      </c>
      <c r="J3" s="12" t="s">
        <v>6</v>
      </c>
    </row>
    <row r="4" spans="1:10" x14ac:dyDescent="0.25">
      <c r="A4" s="10"/>
      <c r="B4" s="10"/>
      <c r="C4" s="10"/>
      <c r="D4" s="10"/>
      <c r="E4" s="10"/>
      <c r="F4" s="4"/>
      <c r="G4" s="10"/>
      <c r="H4" s="10"/>
      <c r="I4" s="10"/>
      <c r="J4" s="10"/>
    </row>
    <row r="5" spans="1:10" x14ac:dyDescent="0.25">
      <c r="A5" s="10" t="s">
        <v>7</v>
      </c>
      <c r="B5" s="11">
        <v>27962.924166666668</v>
      </c>
      <c r="C5" s="11">
        <v>2842.16</v>
      </c>
      <c r="D5" s="11">
        <v>12318.95315825</v>
      </c>
      <c r="E5" s="11">
        <f>B5+C5+D5</f>
        <v>43124.037324916666</v>
      </c>
      <c r="F5" s="5">
        <f>(B5/13*12)*20/100</f>
        <v>5162.3859999999995</v>
      </c>
      <c r="G5" s="11">
        <f>F5*34.31/100</f>
        <v>1771.2146366000002</v>
      </c>
      <c r="H5" s="11">
        <f>F5+G5</f>
        <v>6933.6006366000001</v>
      </c>
      <c r="I5" s="11">
        <f>E5+H5</f>
        <v>50057.637961516666</v>
      </c>
      <c r="J5" s="11">
        <f>_xlfn.CEILING.MATH(I5,100)</f>
        <v>50100</v>
      </c>
    </row>
    <row r="6" spans="1:10" x14ac:dyDescent="0.25">
      <c r="A6" s="10" t="s">
        <v>8</v>
      </c>
      <c r="B6" s="11">
        <v>29383.770000000004</v>
      </c>
      <c r="C6" s="11">
        <v>2842.16</v>
      </c>
      <c r="D6" s="11">
        <v>12887.149407000001</v>
      </c>
      <c r="E6" s="11">
        <f t="shared" ref="E6:E13" si="0">B6+C6+D6</f>
        <v>45113.079407000005</v>
      </c>
      <c r="F6" s="5">
        <f>(B6/13*12)*20/100</f>
        <v>5424.6960000000008</v>
      </c>
      <c r="G6" s="11">
        <f t="shared" ref="G6:G13" si="1">F6*34.31/100</f>
        <v>1861.2131976000005</v>
      </c>
      <c r="H6" s="11">
        <f t="shared" ref="H6:H13" si="2">F6+G6</f>
        <v>7285.9091976000018</v>
      </c>
      <c r="I6" s="11">
        <f t="shared" ref="I6:I13" si="3">E6+H6</f>
        <v>52398.988604600003</v>
      </c>
      <c r="J6" s="11">
        <f>_xlfn.CEILING.MATH(I6,100)</f>
        <v>52400</v>
      </c>
    </row>
    <row r="7" spans="1:10" x14ac:dyDescent="0.25">
      <c r="A7" s="10" t="s">
        <v>9</v>
      </c>
      <c r="B7" s="11">
        <v>30432.674999999999</v>
      </c>
      <c r="C7" s="11">
        <v>2842.16</v>
      </c>
      <c r="D7" s="11">
        <v>13306.6065165</v>
      </c>
      <c r="E7" s="11">
        <f t="shared" si="0"/>
        <v>46581.441516499995</v>
      </c>
      <c r="F7" s="5">
        <f t="shared" ref="F7:F13" si="4">(B7/13*12)*20/100</f>
        <v>5618.34</v>
      </c>
      <c r="G7" s="11">
        <f t="shared" si="1"/>
        <v>1927.652454</v>
      </c>
      <c r="H7" s="11">
        <f t="shared" si="2"/>
        <v>7545.9924540000002</v>
      </c>
      <c r="I7" s="11">
        <f t="shared" si="3"/>
        <v>54127.433970499995</v>
      </c>
      <c r="J7" s="11">
        <f t="shared" ref="J7:J13" si="5">_xlfn.CEILING.MATH(I7,100)</f>
        <v>54200</v>
      </c>
    </row>
    <row r="8" spans="1:10" x14ac:dyDescent="0.25">
      <c r="A8" s="10" t="s">
        <v>10</v>
      </c>
      <c r="B8" s="11">
        <v>31531.153333333335</v>
      </c>
      <c r="C8" s="11">
        <v>2842.16</v>
      </c>
      <c r="D8" s="11">
        <v>13745.888002000003</v>
      </c>
      <c r="E8" s="11">
        <f t="shared" si="0"/>
        <v>48119.201335333346</v>
      </c>
      <c r="F8" s="5">
        <f t="shared" si="4"/>
        <v>5821.1359999999995</v>
      </c>
      <c r="G8" s="11">
        <f t="shared" si="1"/>
        <v>1997.2317616</v>
      </c>
      <c r="H8" s="11">
        <f t="shared" si="2"/>
        <v>7818.3677615999995</v>
      </c>
      <c r="I8" s="11">
        <f t="shared" si="3"/>
        <v>55937.569096933345</v>
      </c>
      <c r="J8" s="11">
        <f t="shared" si="5"/>
        <v>56000</v>
      </c>
    </row>
    <row r="9" spans="1:10" x14ac:dyDescent="0.25">
      <c r="A9" s="10" t="s">
        <v>11</v>
      </c>
      <c r="B9" s="11">
        <v>32675.564999999995</v>
      </c>
      <c r="C9" s="11">
        <v>2842.16</v>
      </c>
      <c r="D9" s="11">
        <v>14203.538227499997</v>
      </c>
      <c r="E9" s="11">
        <f t="shared" si="0"/>
        <v>49721.263227499992</v>
      </c>
      <c r="F9" s="5">
        <f t="shared" si="4"/>
        <v>6032.4119999999994</v>
      </c>
      <c r="G9" s="11">
        <f t="shared" si="1"/>
        <v>2069.7205572000003</v>
      </c>
      <c r="H9" s="11">
        <f t="shared" si="2"/>
        <v>8102.1325571999996</v>
      </c>
      <c r="I9" s="11">
        <f t="shared" si="3"/>
        <v>57823.395784699991</v>
      </c>
      <c r="J9" s="11">
        <f t="shared" si="5"/>
        <v>57900</v>
      </c>
    </row>
    <row r="10" spans="1:10" x14ac:dyDescent="0.25">
      <c r="A10" s="10" t="s">
        <v>12</v>
      </c>
      <c r="B10" s="11">
        <v>33650.564999999995</v>
      </c>
      <c r="C10" s="11">
        <v>2842.16</v>
      </c>
      <c r="D10" s="11">
        <v>14593.440727499998</v>
      </c>
      <c r="E10" s="11">
        <f t="shared" si="0"/>
        <v>51086.165727499989</v>
      </c>
      <c r="F10" s="5">
        <f t="shared" si="4"/>
        <v>6212.4119999999994</v>
      </c>
      <c r="G10" s="11">
        <f t="shared" si="1"/>
        <v>2131.4785572000001</v>
      </c>
      <c r="H10" s="11">
        <f t="shared" si="2"/>
        <v>8343.8905572000003</v>
      </c>
      <c r="I10" s="11">
        <f t="shared" si="3"/>
        <v>59430.056284699989</v>
      </c>
      <c r="J10" s="11">
        <f t="shared" si="5"/>
        <v>59500</v>
      </c>
    </row>
    <row r="11" spans="1:10" x14ac:dyDescent="0.25">
      <c r="A11" s="10" t="s">
        <v>13</v>
      </c>
      <c r="B11" s="11">
        <v>29130.887500000001</v>
      </c>
      <c r="C11" s="11">
        <v>3359.4</v>
      </c>
      <c r="D11" s="11">
        <v>12992.865971250001</v>
      </c>
      <c r="E11" s="11">
        <f t="shared" si="0"/>
        <v>45483.15347125</v>
      </c>
      <c r="F11" s="5">
        <f t="shared" si="4"/>
        <v>5378.01</v>
      </c>
      <c r="G11" s="11">
        <f t="shared" si="1"/>
        <v>1845.1952310000001</v>
      </c>
      <c r="H11" s="11">
        <f t="shared" si="2"/>
        <v>7223.2052309999999</v>
      </c>
      <c r="I11" s="11">
        <f t="shared" si="3"/>
        <v>52706.35870225</v>
      </c>
      <c r="J11" s="11">
        <f t="shared" si="5"/>
        <v>52800</v>
      </c>
    </row>
    <row r="12" spans="1:10" x14ac:dyDescent="0.25">
      <c r="A12" s="10" t="s">
        <v>14</v>
      </c>
      <c r="B12" s="11">
        <v>30976.226666666669</v>
      </c>
      <c r="C12" s="11">
        <v>3359.4</v>
      </c>
      <c r="D12" s="11">
        <v>13730.817104000002</v>
      </c>
      <c r="E12" s="11">
        <f t="shared" si="0"/>
        <v>48066.443770666672</v>
      </c>
      <c r="F12" s="5">
        <f t="shared" si="4"/>
        <v>5718.6880000000001</v>
      </c>
      <c r="G12" s="11">
        <f t="shared" si="1"/>
        <v>1962.0818528</v>
      </c>
      <c r="H12" s="11">
        <f t="shared" si="2"/>
        <v>7680.7698528000001</v>
      </c>
      <c r="I12" s="11">
        <f t="shared" si="3"/>
        <v>55747.213623466669</v>
      </c>
      <c r="J12" s="11">
        <f t="shared" si="5"/>
        <v>55800</v>
      </c>
    </row>
    <row r="13" spans="1:10" x14ac:dyDescent="0.25">
      <c r="A13" s="10" t="s">
        <v>15</v>
      </c>
      <c r="B13" s="11">
        <v>32726.17833333333</v>
      </c>
      <c r="C13" s="11">
        <v>3359.4</v>
      </c>
      <c r="D13" s="11">
        <v>14430.6227755</v>
      </c>
      <c r="E13" s="11">
        <f t="shared" si="0"/>
        <v>50516.201108833331</v>
      </c>
      <c r="F13" s="5">
        <f t="shared" si="4"/>
        <v>6041.7559999999994</v>
      </c>
      <c r="G13" s="11">
        <f t="shared" si="1"/>
        <v>2072.9264835999998</v>
      </c>
      <c r="H13" s="11">
        <f t="shared" si="2"/>
        <v>8114.6824835999996</v>
      </c>
      <c r="I13" s="11">
        <f t="shared" si="3"/>
        <v>58630.883592433333</v>
      </c>
      <c r="J13" s="11">
        <f t="shared" si="5"/>
        <v>58700</v>
      </c>
    </row>
    <row r="15" spans="1:10" s="15" customFormat="1" x14ac:dyDescent="0.25">
      <c r="A15" s="15" t="s">
        <v>16</v>
      </c>
      <c r="B15" s="15" t="s">
        <v>17</v>
      </c>
    </row>
    <row r="16" spans="1:10" s="15" customFormat="1" x14ac:dyDescent="0.25">
      <c r="A16" s="15" t="s">
        <v>18</v>
      </c>
      <c r="B16" s="15" t="s">
        <v>23</v>
      </c>
    </row>
    <row r="17" spans="2:6" s="15" customFormat="1" x14ac:dyDescent="0.25"/>
    <row r="18" spans="2:6" s="15" customFormat="1" x14ac:dyDescent="0.25"/>
    <row r="19" spans="2:6" s="15" customFormat="1" x14ac:dyDescent="0.25"/>
    <row r="20" spans="2:6" s="15" customFormat="1" x14ac:dyDescent="0.25"/>
    <row r="21" spans="2:6" s="15" customFormat="1" ht="83.25" customHeight="1" x14ac:dyDescent="0.25">
      <c r="B21" s="18" t="s">
        <v>25</v>
      </c>
      <c r="C21" s="18"/>
      <c r="D21" s="18"/>
      <c r="E21" s="18"/>
      <c r="F21" s="18"/>
    </row>
    <row r="22" spans="2:6" ht="27" customHeight="1" x14ac:dyDescent="0.25">
      <c r="B22" s="19" t="s">
        <v>26</v>
      </c>
      <c r="C22" s="19"/>
      <c r="D22" s="4"/>
    </row>
  </sheetData>
  <sheetProtection algorithmName="SHA-512" hashValue="4f7s1r0p4eGWjVihsElzemL6IxuHVLlGLxRUUETXnZyz3c2//APWeXTf2vgnozNzOGjFTzeXM4PplcCNgOzPSA==" saltValue="xvVo76oawtKiomap6y4r/g==" spinCount="100000" sheet="1" selectLockedCells="1"/>
  <mergeCells count="4">
    <mergeCell ref="A1:J1"/>
    <mergeCell ref="B2:C2"/>
    <mergeCell ref="B21:F21"/>
    <mergeCell ref="B22:C2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COSTO AZ_da allegare richiesta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BUDAI</dc:creator>
  <cp:lastModifiedBy>Elisa BUDAI</cp:lastModifiedBy>
  <dcterms:created xsi:type="dcterms:W3CDTF">2024-11-19T16:56:39Z</dcterms:created>
  <dcterms:modified xsi:type="dcterms:W3CDTF">2024-11-22T08:50:12Z</dcterms:modified>
</cp:coreProperties>
</file>