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onsorzioinest-my.sharepoint.com/personal/info_consorzioinest_it/Documents/iNEST/Documenti_LF/Bandi/OC1/Rendicontazione/"/>
    </mc:Choice>
  </mc:AlternateContent>
  <xr:revisionPtr revIDLastSave="13" documentId="8_{AE3DB27B-D464-47BE-BE52-2090EB6A6D87}" xr6:coauthVersionLast="47" xr6:coauthVersionMax="47" xr10:uidLastSave="{00A9C051-47E7-48EA-87F5-FC686AAA8E50}"/>
  <bookViews>
    <workbookView xWindow="-110" yWindow="-110" windowWidth="25180" windowHeight="16140" firstSheet="3" activeTab="5" xr2:uid="{00000000-000D-0000-FFFF-FFFF00000000}"/>
  </bookViews>
  <sheets>
    <sheet name="0. RIEPILOGO" sheetId="1" r:id="rId1"/>
    <sheet name="0.a ISTRUZIONI DI COMPILAZIONE" sheetId="2" r:id="rId2"/>
    <sheet name="Modello Budget GI TENTATIVE" sheetId="4" state="hidden" r:id="rId3"/>
    <sheet name="1.aModello Rendiconto GI " sheetId="5" r:id="rId4"/>
    <sheet name="1.bModello Rendiconto MI" sheetId="6" r:id="rId5"/>
    <sheet name="1.cModello Rendiconto M-PI" sheetId="7" r:id="rId6"/>
    <sheet name="2. Gantt Template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NY27uGk5nCzQon82VyLaXJ2YIwo6MfJzciLScwXHy30="/>
    </ext>
  </extLst>
</workbook>
</file>

<file path=xl/calcChain.xml><?xml version="1.0" encoding="utf-8"?>
<calcChain xmlns="http://schemas.openxmlformats.org/spreadsheetml/2006/main">
  <c r="E26" i="7" l="1"/>
  <c r="D26" i="7"/>
  <c r="G25" i="7"/>
  <c r="F25" i="7"/>
  <c r="G24" i="7"/>
  <c r="F24" i="7"/>
  <c r="G23" i="7"/>
  <c r="G26" i="7" s="1"/>
  <c r="F23" i="7"/>
  <c r="F26" i="7" s="1"/>
  <c r="G22" i="7"/>
  <c r="F22" i="7"/>
  <c r="E22" i="7"/>
  <c r="D22" i="7"/>
  <c r="G21" i="7"/>
  <c r="F21" i="7"/>
  <c r="G20" i="7"/>
  <c r="F20" i="7"/>
  <c r="G19" i="7"/>
  <c r="F19" i="7"/>
  <c r="G18" i="7"/>
  <c r="F18" i="7"/>
  <c r="E18" i="7"/>
  <c r="D18" i="7"/>
  <c r="G17" i="7"/>
  <c r="F17" i="7"/>
  <c r="G16" i="7"/>
  <c r="F16" i="7"/>
  <c r="G15" i="7"/>
  <c r="F15" i="7"/>
  <c r="E14" i="7"/>
  <c r="D14" i="7"/>
  <c r="G13" i="7"/>
  <c r="G14" i="7" s="1"/>
  <c r="F13" i="7"/>
  <c r="F14" i="7" s="1"/>
  <c r="G12" i="7"/>
  <c r="F12" i="7"/>
  <c r="G11" i="7"/>
  <c r="F11" i="7"/>
  <c r="E10" i="7"/>
  <c r="D10" i="7"/>
  <c r="G9" i="7"/>
  <c r="F9" i="7"/>
  <c r="G8" i="7"/>
  <c r="G10" i="7" s="1"/>
  <c r="F8" i="7"/>
  <c r="F10" i="7" s="1"/>
  <c r="G7" i="7"/>
  <c r="F7" i="7"/>
  <c r="G26" i="6"/>
  <c r="E26" i="6"/>
  <c r="D26" i="6"/>
  <c r="G25" i="6"/>
  <c r="F25" i="6"/>
  <c r="G24" i="6"/>
  <c r="F24" i="6"/>
  <c r="G23" i="6"/>
  <c r="F23" i="6"/>
  <c r="F26" i="6" s="1"/>
  <c r="G22" i="6"/>
  <c r="F22" i="6"/>
  <c r="E22" i="6"/>
  <c r="D22" i="6"/>
  <c r="G21" i="6"/>
  <c r="F21" i="6"/>
  <c r="G20" i="6"/>
  <c r="F20" i="6"/>
  <c r="G19" i="6"/>
  <c r="F19" i="6"/>
  <c r="F18" i="6"/>
  <c r="E18" i="6"/>
  <c r="D18" i="6"/>
  <c r="G17" i="6"/>
  <c r="G18" i="6" s="1"/>
  <c r="F17" i="6"/>
  <c r="G16" i="6"/>
  <c r="F16" i="6"/>
  <c r="G15" i="6"/>
  <c r="F15" i="6"/>
  <c r="E14" i="6"/>
  <c r="D14" i="6"/>
  <c r="G13" i="6"/>
  <c r="F13" i="6"/>
  <c r="F14" i="6" s="1"/>
  <c r="G12" i="6"/>
  <c r="G14" i="6" s="1"/>
  <c r="F12" i="6"/>
  <c r="G11" i="6"/>
  <c r="F11" i="6"/>
  <c r="E10" i="6"/>
  <c r="D10" i="6"/>
  <c r="G9" i="6"/>
  <c r="F9" i="6"/>
  <c r="G8" i="6"/>
  <c r="F8" i="6"/>
  <c r="F10" i="6" s="1"/>
  <c r="G7" i="6"/>
  <c r="G10" i="6" s="1"/>
  <c r="F7" i="6"/>
  <c r="E26" i="5"/>
  <c r="D26" i="5"/>
  <c r="G25" i="5"/>
  <c r="F25" i="5"/>
  <c r="G24" i="5"/>
  <c r="F24" i="5"/>
  <c r="G23" i="5"/>
  <c r="G26" i="5" s="1"/>
  <c r="F23" i="5"/>
  <c r="F26" i="5" s="1"/>
  <c r="G22" i="5"/>
  <c r="F22" i="5"/>
  <c r="E22" i="5"/>
  <c r="D22" i="5"/>
  <c r="G21" i="5"/>
  <c r="F21" i="5"/>
  <c r="G20" i="5"/>
  <c r="F20" i="5"/>
  <c r="G19" i="5"/>
  <c r="F19" i="5"/>
  <c r="G18" i="5"/>
  <c r="F18" i="5"/>
  <c r="E18" i="5"/>
  <c r="D18" i="5"/>
  <c r="G17" i="5"/>
  <c r="F17" i="5"/>
  <c r="G16" i="5"/>
  <c r="F16" i="5"/>
  <c r="G15" i="5"/>
  <c r="F15" i="5"/>
  <c r="E14" i="5"/>
  <c r="D14" i="5"/>
  <c r="G13" i="5"/>
  <c r="G14" i="5" s="1"/>
  <c r="F13" i="5"/>
  <c r="F14" i="5" s="1"/>
  <c r="G12" i="5"/>
  <c r="F12" i="5"/>
  <c r="G11" i="5"/>
  <c r="F11" i="5"/>
  <c r="E10" i="5"/>
  <c r="D10" i="5"/>
  <c r="G9" i="5"/>
  <c r="F9" i="5"/>
  <c r="G8" i="5"/>
  <c r="G10" i="5" s="1"/>
  <c r="F8" i="5"/>
  <c r="F10" i="5" s="1"/>
  <c r="G7" i="5"/>
  <c r="F7" i="5"/>
  <c r="D37" i="7" l="1"/>
  <c r="C37" i="7"/>
  <c r="D36" i="7"/>
  <c r="C36" i="7"/>
  <c r="D35" i="7"/>
  <c r="C35" i="7"/>
  <c r="P28" i="7"/>
  <c r="O28" i="7"/>
  <c r="N28" i="7"/>
  <c r="M28" i="7"/>
  <c r="J25" i="7"/>
  <c r="I25" i="7"/>
  <c r="J24" i="7"/>
  <c r="I24" i="7"/>
  <c r="I23" i="7"/>
  <c r="J21" i="7"/>
  <c r="J20" i="7"/>
  <c r="H20" i="7"/>
  <c r="J19" i="7"/>
  <c r="J17" i="7"/>
  <c r="I17" i="7"/>
  <c r="J16" i="7"/>
  <c r="I16" i="7"/>
  <c r="I15" i="7"/>
  <c r="J13" i="7"/>
  <c r="J12" i="7"/>
  <c r="I12" i="7"/>
  <c r="J11" i="7"/>
  <c r="I9" i="7"/>
  <c r="J8" i="7"/>
  <c r="I8" i="7"/>
  <c r="J7" i="7"/>
  <c r="D37" i="6"/>
  <c r="C37" i="6"/>
  <c r="D36" i="6"/>
  <c r="C36" i="6"/>
  <c r="D35" i="6"/>
  <c r="C35" i="6"/>
  <c r="P28" i="6"/>
  <c r="O28" i="6"/>
  <c r="N28" i="6"/>
  <c r="M28" i="6"/>
  <c r="J25" i="6"/>
  <c r="J24" i="6"/>
  <c r="J23" i="6"/>
  <c r="I21" i="6"/>
  <c r="J20" i="6"/>
  <c r="I20" i="6"/>
  <c r="J19" i="6"/>
  <c r="H19" i="6"/>
  <c r="I17" i="6"/>
  <c r="J16" i="6"/>
  <c r="J15" i="6"/>
  <c r="I15" i="6"/>
  <c r="J13" i="6"/>
  <c r="J11" i="6"/>
  <c r="I11" i="6"/>
  <c r="J9" i="6"/>
  <c r="I9" i="6"/>
  <c r="I8" i="6"/>
  <c r="J7" i="6"/>
  <c r="I7" i="6"/>
  <c r="D37" i="5"/>
  <c r="C37" i="5"/>
  <c r="D36" i="5"/>
  <c r="C36" i="5"/>
  <c r="D35" i="5"/>
  <c r="C35" i="5"/>
  <c r="P28" i="5"/>
  <c r="O28" i="5"/>
  <c r="N28" i="5"/>
  <c r="M28" i="5"/>
  <c r="J25" i="5"/>
  <c r="J23" i="5"/>
  <c r="I23" i="5"/>
  <c r="J21" i="5"/>
  <c r="I21" i="5"/>
  <c r="J20" i="5"/>
  <c r="H20" i="5"/>
  <c r="J19" i="5"/>
  <c r="I19" i="5"/>
  <c r="J17" i="5"/>
  <c r="I17" i="5"/>
  <c r="J16" i="5"/>
  <c r="I16" i="5"/>
  <c r="J15" i="5"/>
  <c r="J13" i="5"/>
  <c r="J12" i="5"/>
  <c r="J11" i="5"/>
  <c r="I11" i="5"/>
  <c r="J9" i="5"/>
  <c r="J8" i="5"/>
  <c r="I8" i="5"/>
  <c r="J7" i="5"/>
  <c r="I7" i="5"/>
  <c r="E35" i="4"/>
  <c r="D35" i="4"/>
  <c r="E34" i="4"/>
  <c r="D34" i="4"/>
  <c r="E33" i="4"/>
  <c r="D33" i="4"/>
  <c r="G31" i="4"/>
  <c r="J31" i="4" s="1"/>
  <c r="F31" i="4"/>
  <c r="I31" i="4" s="1"/>
  <c r="G30" i="4"/>
  <c r="J30" i="4" s="1"/>
  <c r="F30" i="4"/>
  <c r="I30" i="4" s="1"/>
  <c r="G29" i="4"/>
  <c r="J29" i="4" s="1"/>
  <c r="J28" i="4" s="1"/>
  <c r="F29" i="4"/>
  <c r="I29" i="4" s="1"/>
  <c r="E28" i="4"/>
  <c r="D28" i="4"/>
  <c r="G27" i="4"/>
  <c r="J27" i="4" s="1"/>
  <c r="F27" i="4"/>
  <c r="G26" i="4"/>
  <c r="J26" i="4" s="1"/>
  <c r="F26" i="4"/>
  <c r="J25" i="4"/>
  <c r="G25" i="4"/>
  <c r="F25" i="4"/>
  <c r="I25" i="4" s="1"/>
  <c r="E24" i="4"/>
  <c r="D24" i="4"/>
  <c r="G23" i="4"/>
  <c r="J23" i="4" s="1"/>
  <c r="F23" i="4"/>
  <c r="G22" i="4"/>
  <c r="J22" i="4" s="1"/>
  <c r="F22" i="4"/>
  <c r="G21" i="4"/>
  <c r="F21" i="4"/>
  <c r="I21" i="4" s="1"/>
  <c r="E20" i="4"/>
  <c r="D20" i="4"/>
  <c r="G19" i="4"/>
  <c r="J19" i="4" s="1"/>
  <c r="F19" i="4"/>
  <c r="I19" i="4" s="1"/>
  <c r="J18" i="4"/>
  <c r="G18" i="4"/>
  <c r="F18" i="4"/>
  <c r="H18" i="4" s="1"/>
  <c r="G17" i="4"/>
  <c r="F17" i="4"/>
  <c r="E16" i="4"/>
  <c r="D16" i="4"/>
  <c r="G15" i="4"/>
  <c r="F15" i="4"/>
  <c r="I15" i="4" s="1"/>
  <c r="G14" i="4"/>
  <c r="J14" i="4" s="1"/>
  <c r="F14" i="4"/>
  <c r="H14" i="4" s="1"/>
  <c r="G13" i="4"/>
  <c r="J13" i="4" s="1"/>
  <c r="F13" i="4"/>
  <c r="E12" i="4"/>
  <c r="D12" i="4"/>
  <c r="G11" i="4"/>
  <c r="G8" i="4" s="1"/>
  <c r="F11" i="4"/>
  <c r="G10" i="4"/>
  <c r="J10" i="4" s="1"/>
  <c r="F10" i="4"/>
  <c r="G9" i="4"/>
  <c r="J9" i="4" s="1"/>
  <c r="F9" i="4"/>
  <c r="I9" i="4" s="1"/>
  <c r="E8" i="4"/>
  <c r="D8" i="4"/>
  <c r="G7" i="4"/>
  <c r="J7" i="4" s="1"/>
  <c r="F7" i="4"/>
  <c r="I7" i="4" s="1"/>
  <c r="I6" i="4"/>
  <c r="G6" i="4"/>
  <c r="J6" i="4" s="1"/>
  <c r="F6" i="4"/>
  <c r="G5" i="4"/>
  <c r="F5" i="4"/>
  <c r="I5" i="4" s="1"/>
  <c r="E4" i="4"/>
  <c r="D4" i="4"/>
  <c r="H17" i="4" l="1"/>
  <c r="F35" i="4"/>
  <c r="H7" i="7"/>
  <c r="H22" i="4"/>
  <c r="F34" i="4"/>
  <c r="H21" i="7"/>
  <c r="H13" i="6"/>
  <c r="H23" i="6"/>
  <c r="E35" i="5"/>
  <c r="F24" i="4"/>
  <c r="I14" i="4"/>
  <c r="I18" i="4"/>
  <c r="H17" i="6"/>
  <c r="J26" i="6"/>
  <c r="G12" i="4"/>
  <c r="H25" i="4"/>
  <c r="H25" i="5"/>
  <c r="E37" i="5"/>
  <c r="E36" i="6"/>
  <c r="H11" i="7"/>
  <c r="E36" i="7"/>
  <c r="I28" i="4"/>
  <c r="J14" i="7"/>
  <c r="E35" i="7"/>
  <c r="I21" i="7"/>
  <c r="D38" i="7"/>
  <c r="E37" i="7"/>
  <c r="E37" i="6"/>
  <c r="J17" i="6"/>
  <c r="J18" i="6" s="1"/>
  <c r="E28" i="6"/>
  <c r="H12" i="5"/>
  <c r="E36" i="5"/>
  <c r="H15" i="4"/>
  <c r="E28" i="5"/>
  <c r="D28" i="7"/>
  <c r="F8" i="4"/>
  <c r="I22" i="4"/>
  <c r="C38" i="5"/>
  <c r="I13" i="6"/>
  <c r="E28" i="7"/>
  <c r="I26" i="7"/>
  <c r="D3" i="4"/>
  <c r="J15" i="4"/>
  <c r="J12" i="4" s="1"/>
  <c r="H16" i="5"/>
  <c r="I11" i="7"/>
  <c r="G28" i="4"/>
  <c r="I20" i="7"/>
  <c r="I4" i="4"/>
  <c r="I23" i="6"/>
  <c r="G4" i="4"/>
  <c r="H9" i="4"/>
  <c r="D38" i="5"/>
  <c r="J18" i="5"/>
  <c r="H11" i="5"/>
  <c r="J23" i="7"/>
  <c r="J26" i="7" s="1"/>
  <c r="R26" i="7" s="1"/>
  <c r="H31" i="4"/>
  <c r="I20" i="5"/>
  <c r="I22" i="5" s="1"/>
  <c r="D28" i="6"/>
  <c r="I7" i="7"/>
  <c r="I10" i="7" s="1"/>
  <c r="I12" i="5"/>
  <c r="H24" i="7"/>
  <c r="I19" i="6"/>
  <c r="I22" i="6" s="1"/>
  <c r="H5" i="4"/>
  <c r="H4" i="4" s="1"/>
  <c r="I10" i="6"/>
  <c r="H24" i="6"/>
  <c r="E35" i="6"/>
  <c r="H12" i="7"/>
  <c r="I25" i="5"/>
  <c r="E3" i="4"/>
  <c r="H6" i="4"/>
  <c r="G20" i="4"/>
  <c r="D28" i="5"/>
  <c r="D38" i="6"/>
  <c r="H25" i="7"/>
  <c r="C38" i="7"/>
  <c r="F20" i="4"/>
  <c r="I15" i="5"/>
  <c r="I18" i="5" s="1"/>
  <c r="H15" i="5"/>
  <c r="J21" i="6"/>
  <c r="J22" i="6" s="1"/>
  <c r="H21" i="6"/>
  <c r="I18" i="7"/>
  <c r="H7" i="4"/>
  <c r="H11" i="4"/>
  <c r="I23" i="4"/>
  <c r="H23" i="4"/>
  <c r="H27" i="4"/>
  <c r="J22" i="7"/>
  <c r="J5" i="4"/>
  <c r="J4" i="4" s="1"/>
  <c r="I11" i="4"/>
  <c r="I13" i="4"/>
  <c r="I12" i="4" s="1"/>
  <c r="F12" i="4"/>
  <c r="H13" i="4"/>
  <c r="H12" i="4" s="1"/>
  <c r="F16" i="4"/>
  <c r="I17" i="4"/>
  <c r="I16" i="4" s="1"/>
  <c r="H21" i="4"/>
  <c r="I27" i="4"/>
  <c r="I9" i="5"/>
  <c r="I10" i="5" s="1"/>
  <c r="H9" i="5"/>
  <c r="J14" i="5"/>
  <c r="I12" i="6"/>
  <c r="H12" i="6"/>
  <c r="I13" i="5"/>
  <c r="H13" i="5"/>
  <c r="J8" i="6"/>
  <c r="J10" i="6" s="1"/>
  <c r="H8" i="6"/>
  <c r="I13" i="7"/>
  <c r="H13" i="7"/>
  <c r="J11" i="4"/>
  <c r="J8" i="4" s="1"/>
  <c r="J17" i="4"/>
  <c r="J16" i="4" s="1"/>
  <c r="G16" i="4"/>
  <c r="I24" i="5"/>
  <c r="H24" i="5"/>
  <c r="I25" i="6"/>
  <c r="H25" i="6"/>
  <c r="J9" i="7"/>
  <c r="J10" i="7" s="1"/>
  <c r="H9" i="7"/>
  <c r="F4" i="4"/>
  <c r="J21" i="4"/>
  <c r="J20" i="4" s="1"/>
  <c r="J24" i="4"/>
  <c r="F33" i="4"/>
  <c r="F36" i="4" s="1"/>
  <c r="D36" i="4"/>
  <c r="J10" i="5"/>
  <c r="J24" i="5"/>
  <c r="J26" i="5" s="1"/>
  <c r="I10" i="4"/>
  <c r="H10" i="4"/>
  <c r="I26" i="4"/>
  <c r="H26" i="4"/>
  <c r="E36" i="4"/>
  <c r="H7" i="5"/>
  <c r="J22" i="5"/>
  <c r="I19" i="7"/>
  <c r="H19" i="7"/>
  <c r="G24" i="4"/>
  <c r="H30" i="4"/>
  <c r="J15" i="7"/>
  <c r="J18" i="7" s="1"/>
  <c r="H15" i="7"/>
  <c r="C38" i="6"/>
  <c r="Q26" i="7"/>
  <c r="H16" i="6"/>
  <c r="H17" i="7"/>
  <c r="H23" i="7"/>
  <c r="H19" i="5"/>
  <c r="H7" i="6"/>
  <c r="J12" i="6"/>
  <c r="J14" i="6" s="1"/>
  <c r="I16" i="6"/>
  <c r="I18" i="6" s="1"/>
  <c r="H20" i="6"/>
  <c r="H8" i="7"/>
  <c r="H17" i="5"/>
  <c r="H23" i="5"/>
  <c r="H11" i="6"/>
  <c r="H19" i="4"/>
  <c r="H16" i="4" s="1"/>
  <c r="H29" i="4"/>
  <c r="H8" i="5"/>
  <c r="H21" i="5"/>
  <c r="H9" i="6"/>
  <c r="H15" i="6"/>
  <c r="I24" i="6"/>
  <c r="H16" i="7"/>
  <c r="F28" i="4"/>
  <c r="R22" i="7" l="1"/>
  <c r="H22" i="7"/>
  <c r="Q18" i="6"/>
  <c r="R18" i="7"/>
  <c r="Q18" i="5"/>
  <c r="R14" i="5"/>
  <c r="R10" i="5"/>
  <c r="E38" i="7"/>
  <c r="H14" i="7"/>
  <c r="R14" i="7"/>
  <c r="R26" i="6"/>
  <c r="Q18" i="7"/>
  <c r="S18" i="7" s="1"/>
  <c r="H28" i="4"/>
  <c r="I26" i="6"/>
  <c r="Q26" i="6" s="1"/>
  <c r="H8" i="4"/>
  <c r="R18" i="5"/>
  <c r="E38" i="5"/>
  <c r="G3" i="4"/>
  <c r="E38" i="6"/>
  <c r="I24" i="4"/>
  <c r="I22" i="7"/>
  <c r="Q22" i="7" s="1"/>
  <c r="S22" i="7" s="1"/>
  <c r="R18" i="6"/>
  <c r="I14" i="7"/>
  <c r="Q14" i="7" s="1"/>
  <c r="S14" i="7" s="1"/>
  <c r="H14" i="6"/>
  <c r="H26" i="6"/>
  <c r="I14" i="6"/>
  <c r="H26" i="5"/>
  <c r="H14" i="5"/>
  <c r="I20" i="4"/>
  <c r="H22" i="6"/>
  <c r="I14" i="5"/>
  <c r="Q14" i="5" s="1"/>
  <c r="S14" i="5" s="1"/>
  <c r="J28" i="6"/>
  <c r="Q22" i="5"/>
  <c r="R22" i="6"/>
  <c r="H26" i="7"/>
  <c r="Q22" i="6"/>
  <c r="H18" i="6"/>
  <c r="I26" i="5"/>
  <c r="J28" i="7"/>
  <c r="R14" i="6"/>
  <c r="R22" i="5"/>
  <c r="J3" i="4"/>
  <c r="R3" i="4" s="1"/>
  <c r="H22" i="5"/>
  <c r="H20" i="4"/>
  <c r="S26" i="7"/>
  <c r="H10" i="5"/>
  <c r="H24" i="4"/>
  <c r="R26" i="5"/>
  <c r="H18" i="7"/>
  <c r="F28" i="5"/>
  <c r="Q10" i="5"/>
  <c r="G28" i="7"/>
  <c r="R10" i="7"/>
  <c r="F3" i="4"/>
  <c r="H10" i="7"/>
  <c r="G28" i="5"/>
  <c r="G28" i="6"/>
  <c r="R10" i="6"/>
  <c r="F28" i="6"/>
  <c r="Q10" i="6"/>
  <c r="J28" i="5"/>
  <c r="H18" i="5"/>
  <c r="F28" i="7"/>
  <c r="Q10" i="7"/>
  <c r="H10" i="6"/>
  <c r="I8" i="4"/>
  <c r="S26" i="6" l="1"/>
  <c r="R28" i="7"/>
  <c r="S18" i="6"/>
  <c r="S22" i="5"/>
  <c r="S18" i="5"/>
  <c r="H3" i="4"/>
  <c r="I28" i="6"/>
  <c r="Q14" i="6"/>
  <c r="S14" i="6" s="1"/>
  <c r="I28" i="7"/>
  <c r="S22" i="6"/>
  <c r="H28" i="6"/>
  <c r="I28" i="5"/>
  <c r="Q26" i="5"/>
  <c r="Q28" i="5" s="1"/>
  <c r="C31" i="5" s="1"/>
  <c r="R28" i="6"/>
  <c r="R28" i="5"/>
  <c r="I3" i="4"/>
  <c r="S3" i="4" s="1"/>
  <c r="T3" i="4" s="1"/>
  <c r="H28" i="7"/>
  <c r="S10" i="7"/>
  <c r="S28" i="7" s="1"/>
  <c r="Q28" i="7"/>
  <c r="H28" i="5"/>
  <c r="S10" i="6"/>
  <c r="S10" i="5"/>
  <c r="C30" i="7" l="1"/>
  <c r="C31" i="7"/>
  <c r="U3" i="4"/>
  <c r="Q3" i="4"/>
  <c r="Q28" i="6"/>
  <c r="C30" i="5"/>
  <c r="C32" i="5" s="1"/>
  <c r="S28" i="6"/>
  <c r="S26" i="5"/>
  <c r="S28" i="5" s="1"/>
  <c r="C30" i="6" l="1"/>
  <c r="C31" i="6"/>
  <c r="C32" i="7"/>
  <c r="C3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8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======
ID#AAAA2mE41a0
tc={CC039562-AEC2-4B87-9ADF-F52A1C8BB043}    (2023-08-02 16:13:34)
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Completare le celle ripartendo i costi di auditing in modo proporzionale rispetto a RI e SS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7Jtg1kkhlb8PrOCLzVOZiAZZOaQ=="/>
    </ext>
  </extLst>
</comments>
</file>

<file path=xl/sharedStrings.xml><?xml version="1.0" encoding="utf-8"?>
<sst xmlns="http://schemas.openxmlformats.org/spreadsheetml/2006/main" count="289" uniqueCount="97">
  <si>
    <t>NOME ESTESO PROGETTO</t>
  </si>
  <si>
    <t>riportare il nome esteso del progetto come indicato nel format di progetto</t>
  </si>
  <si>
    <t>ACRONIMO PROGETTO</t>
  </si>
  <si>
    <t xml:space="preserve">riportare l'acronimo  del progetto come indicato nel format di progetto </t>
  </si>
  <si>
    <t>SPOKE n</t>
  </si>
  <si>
    <t>riportare numero e tematica dello Spoke di riferimento</t>
  </si>
  <si>
    <t>Ragione Sociale</t>
  </si>
  <si>
    <t>Codice Fiscale/PIVA</t>
  </si>
  <si>
    <r>
      <rPr>
        <b/>
        <sz val="11"/>
        <color rgb="FF000000"/>
        <rFont val="Corbel"/>
        <family val="2"/>
      </rPr>
      <t xml:space="preserve">Tipologia del beneficario                  </t>
    </r>
    <r>
      <rPr>
        <b/>
        <sz val="10"/>
        <color rgb="FF000000"/>
        <rFont val="Corbel"/>
        <family val="2"/>
      </rPr>
      <t xml:space="preserve">  </t>
    </r>
  </si>
  <si>
    <t>Sede dell'investimento</t>
  </si>
  <si>
    <t>Step</t>
  </si>
  <si>
    <t>Attività</t>
  </si>
  <si>
    <t xml:space="preserve">2. </t>
  </si>
  <si>
    <t>Componente Digitale (Sì/No)</t>
  </si>
  <si>
    <t>Task 3.1 - Title</t>
  </si>
  <si>
    <t>Task 4.1 - Title</t>
  </si>
  <si>
    <t>Task 5.1 - Title</t>
  </si>
  <si>
    <t xml:space="preserve">PARTNER n. </t>
  </si>
  <si>
    <t>COSTI DI PERSONALE</t>
  </si>
  <si>
    <t>Costi Indiretti (15%*Costo Personale)</t>
  </si>
  <si>
    <t>Costi Amministrativi  per Auditing (c )</t>
  </si>
  <si>
    <t>Costi per servizi di Consulenza Specialistica (d)</t>
  </si>
  <si>
    <t>Costi per materiali e forniture (e)</t>
  </si>
  <si>
    <t>COSTO TOTALE DEL PROGETTO</t>
  </si>
  <si>
    <t>Vincolo almeno 20% a SS (caratterizzati da almeno il 20% del budget complessivo di ogni partner da attività riconducibili allo sviluppo sperimentale e la restante parte in attività di ricerca industriale. )</t>
  </si>
  <si>
    <t>Agevolazione Grande Impresa</t>
  </si>
  <si>
    <t>MM Ricerca Industriale</t>
  </si>
  <si>
    <t>MM Sviluppo Sperimentale</t>
  </si>
  <si>
    <t>Ricerca Indstriale</t>
  </si>
  <si>
    <t>Sviliuppo Sperimentale</t>
  </si>
  <si>
    <t>Totale</t>
  </si>
  <si>
    <t>Ricerca Industriale</t>
  </si>
  <si>
    <t>Sviluppo Sperimentale</t>
  </si>
  <si>
    <t>TOTALI PROGETTO</t>
  </si>
  <si>
    <t>TOTALI WP1</t>
  </si>
  <si>
    <t>WP1</t>
  </si>
  <si>
    <t>Profilo Basso</t>
  </si>
  <si>
    <t>Profilo Medio</t>
  </si>
  <si>
    <t>Profilo Alto</t>
  </si>
  <si>
    <t>TOTALI WP2</t>
  </si>
  <si>
    <t>WP2</t>
  </si>
  <si>
    <t>TOTALI WP3</t>
  </si>
  <si>
    <t>WP3</t>
  </si>
  <si>
    <t>TOTALI WP4</t>
  </si>
  <si>
    <t>WP4</t>
  </si>
  <si>
    <t>TOTALI WP5</t>
  </si>
  <si>
    <t>WP5</t>
  </si>
  <si>
    <t>TOTALI WP6</t>
  </si>
  <si>
    <t>WP6</t>
  </si>
  <si>
    <t>TOTALI WP7</t>
  </si>
  <si>
    <t>WP7</t>
  </si>
  <si>
    <t>TOTALI MM</t>
  </si>
  <si>
    <t>TOTALI</t>
  </si>
  <si>
    <t>Istruzioni: distribuire i MM nelle colonne D ed E, completare le celle vuote, le celle azzurre si autocompilano</t>
  </si>
  <si>
    <t>COSTI DI PERSONALE (a)</t>
  </si>
  <si>
    <t>COSTI INDIRETTI (b)</t>
  </si>
  <si>
    <t>COSTI TOTALI DEL PROGETTO</t>
  </si>
  <si>
    <t>[Ragione Sociale]</t>
  </si>
  <si>
    <t>TOTALI COSTI PROGETTO</t>
  </si>
  <si>
    <t>INTENSITA' DI AIUTO</t>
  </si>
  <si>
    <t>Istruzioni: Distribuire i MM nelle colonne D ed E, completare le celle vuote, le celle colorate si autocompilano</t>
  </si>
  <si>
    <t>#</t>
  </si>
  <si>
    <t>Work package title</t>
  </si>
  <si>
    <t>Lead partic.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</si>
  <si>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</si>
  <si>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</si>
  <si>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</si>
  <si>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</si>
  <si>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</si>
  <si>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</si>
  <si>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</si>
  <si>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</si>
  <si>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</si>
  <si>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</si>
  <si>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</si>
  <si>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</si>
  <si>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Title 1</t>
  </si>
  <si>
    <t>Task 1.1 Title</t>
  </si>
  <si>
    <t>Title 2</t>
  </si>
  <si>
    <t>task 2.1 - Title</t>
  </si>
  <si>
    <t>Title 3</t>
  </si>
  <si>
    <t>Title 4</t>
  </si>
  <si>
    <t>Title 5</t>
  </si>
  <si>
    <t>PIANO ECONOMICO-FINANZIARIO DI PROGETTO</t>
  </si>
  <si>
    <t>Le linee rosse verticali sono state riportate per informazione in corrispondenza dei periodi di rendicontazione del progetto iNEST.</t>
  </si>
  <si>
    <t>Di cui Sviluppo sperimentale</t>
  </si>
  <si>
    <t>Di cui Ricerca industriale</t>
  </si>
  <si>
    <t xml:space="preserve">1. </t>
  </si>
  <si>
    <r>
      <t>Usare il modello del</t>
    </r>
    <r>
      <rPr>
        <b/>
        <sz val="11"/>
        <color theme="1"/>
        <rFont val="Calibri"/>
        <family val="2"/>
      </rPr>
      <t xml:space="preserve"> foglio n. 2 Gantt</t>
    </r>
    <r>
      <rPr>
        <sz val="11"/>
        <color theme="1"/>
        <rFont val="Calibri"/>
        <family val="2"/>
      </rPr>
      <t xml:space="preserve"> per evidenziare l'avanzamento delle attività rispetto a quello di progetto presentato.</t>
    </r>
  </si>
  <si>
    <t>3.</t>
  </si>
  <si>
    <r>
      <rPr>
        <sz val="11"/>
        <color theme="1"/>
        <rFont val="Calibri"/>
        <family val="2"/>
      </rPr>
      <t>In base al budget di progetto, completare il file</t>
    </r>
    <r>
      <rPr>
        <b/>
        <sz val="11"/>
        <color theme="1"/>
        <rFont val="Calibri"/>
        <family val="2"/>
      </rPr>
      <t xml:space="preserve"> Cronoprogramma di Rendiconto</t>
    </r>
    <r>
      <rPr>
        <sz val="11"/>
        <color theme="1"/>
        <rFont val="Calibri"/>
        <family val="2"/>
      </rPr>
      <t xml:space="preserve"> indicando la distribuzione della spesa nei quattro periodi di rendicontazione (SAL)</t>
    </r>
    <r>
      <rPr>
        <sz val="11"/>
        <color theme="1"/>
        <rFont val="Calibri"/>
        <family val="2"/>
        <scheme val="minor"/>
      </rPr>
      <t xml:space="preserve"> individuati.</t>
    </r>
  </si>
  <si>
    <t>M14</t>
  </si>
  <si>
    <t>M15</t>
  </si>
  <si>
    <r>
      <t>Completare il foglio n.1 secondo i modelli forniti in base alla dimensione di impresa (fogli 1.a per Grande Impresa, 1.b per Media Impresa, 1.c per Micro o Piccola Impresa, 1.d per ODR privato, 1.e Università, 1.f per EPR).
Cancellare le schede non utilizzate.
- Distribuire i HM oggetto di rendiconto nelle colonne "D" (ricerca industriale) ed "E" (sviluppo sperimentale). Si richiede di inserire i HM a seconda dei profili professionali impiegati nel WP (</t>
    </r>
    <r>
      <rPr>
        <b/>
        <sz val="11"/>
        <color theme="1"/>
        <rFont val="Calibri"/>
        <family val="2"/>
      </rPr>
      <t>per il rferimento del costo</t>
    </r>
    <r>
      <rPr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</rPr>
      <t>orario standard fare riferimento al testo del bando</t>
    </r>
    <r>
      <rPr>
        <sz val="11"/>
        <color theme="1"/>
        <rFont val="Calibri"/>
        <family val="2"/>
      </rPr>
      <t>). Il modello calcolerà in automatico il rendiconto totale delle spese di personale per WP e in generale per il progetto.
- I costi indiretti verranno calcolati in automatico come il 15% delle spese di personale.
- I costi amministrativi per Auditing (colonna K, L) dovranno essere inseriti a livello totale di progetto, non dettagliati per singolo WP.
- I costi per servizi di consulenza specialistica (colonne M, N)  e i costi per materiali e forniture (colonne O, P) dovranno essere dettagliati per ogni WP e per tipologia di spesa (RI o SS).
- Al termine della compilazione delle celle in bianco il modello calcolerà in automatico il rendiconto totale del progetto con il dettaglio dei singoli WP e della tipologia di spesa (RI o SS), (visibile nelle colonne Q, R, S).</t>
    </r>
  </si>
  <si>
    <t>HM Ricerca Industriale (ore)</t>
  </si>
  <si>
    <t>HM Sviluppo Sperimentale  (ore)</t>
  </si>
  <si>
    <t>TOTALI HM (ore)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</si>
</sst>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\ &quot;€&quot;_-;\-* #,##0\ &quot;€&quot;_-;_-* &quot;-&quot;??\ &quot;€&quot;_-;_-@"/>
    <numFmt numFmtId="166" formatCode="_-* #,##0\ &quot;€&quot;_-;\-* #,##0\ &quot;€&quot;_-;_-* &quot;-&quot;??\ &quot;€&quot;_-;_-@_-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name val="Calibri"/>
      <family val="2"/>
    </font>
    <font>
      <b/>
      <sz val="11"/>
      <color rgb="FF000000"/>
      <name val="Corbel"/>
      <family val="2"/>
    </font>
    <font>
      <sz val="11"/>
      <color rgb="FF000000"/>
      <name val="Corbe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orbel"/>
      <family val="2"/>
    </font>
    <font>
      <sz val="8"/>
      <color theme="1"/>
      <name val="Corbel"/>
      <family val="2"/>
    </font>
    <font>
      <sz val="10"/>
      <color rgb="FF000000"/>
      <name val="Corbel"/>
      <family val="2"/>
    </font>
    <font>
      <b/>
      <sz val="10"/>
      <color rgb="FFFF0000"/>
      <name val="Corbel"/>
      <family val="2"/>
    </font>
    <font>
      <sz val="11"/>
      <color rgb="FF7F7F7F"/>
      <name val="Corbe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orbel"/>
      <family val="2"/>
    </font>
    <font>
      <b/>
      <sz val="11"/>
      <color indexed="8"/>
      <name val="Corbel"/>
      <family val="2"/>
    </font>
    <font>
      <sz val="11"/>
      <color indexed="8"/>
      <name val="Corbel"/>
      <family val="2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color theme="0"/>
      <name val="Corbel"/>
      <family val="2"/>
    </font>
  </fonts>
  <fills count="2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theme="6"/>
        <bgColor theme="6"/>
      </patternFill>
    </fill>
    <fill>
      <patternFill patternType="solid">
        <fgColor rgb="FFA8D08D"/>
        <bgColor rgb="FFA8D08D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B8CCE4"/>
        <bgColor rgb="FFB8CCE4"/>
      </patternFill>
    </fill>
    <fill>
      <patternFill patternType="solid">
        <fgColor rgb="FFF79646"/>
        <bgColor rgb="FFF79646"/>
      </patternFill>
    </fill>
    <fill>
      <patternFill patternType="solid">
        <fgColor rgb="FFFABF8F"/>
        <bgColor rgb="FFFABF8F"/>
      </patternFill>
    </fill>
    <fill>
      <patternFill patternType="solid">
        <fgColor rgb="FF9BBB59"/>
        <bgColor rgb="FF9BBB59"/>
      </patternFill>
    </fill>
    <fill>
      <patternFill patternType="solid">
        <fgColor rgb="FFC2D69B"/>
        <bgColor rgb="FFC2D69B"/>
      </patternFill>
    </fill>
    <fill>
      <patternFill patternType="solid">
        <fgColor rgb="FFE06666"/>
        <bgColor rgb="FFE06666"/>
      </patternFill>
    </fill>
    <fill>
      <patternFill patternType="solid">
        <fgColor rgb="FFE6B8AF"/>
        <bgColor rgb="FFE6B8AF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51BAB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DEBF7"/>
        <bgColor indexed="64"/>
      </patternFill>
    </fill>
  </fills>
  <borders count="1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uble">
        <color theme="0"/>
      </right>
      <top/>
      <bottom/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double">
        <color theme="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theme="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theme="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theme="0"/>
      </left>
      <right/>
      <top style="medium">
        <color rgb="FF000000"/>
      </top>
      <bottom style="medium">
        <color rgb="FF000000"/>
      </bottom>
      <diagonal/>
    </border>
    <border>
      <left style="double">
        <color theme="0"/>
      </left>
      <right style="double">
        <color theme="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theme="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theme="0"/>
      </left>
      <right style="double">
        <color theme="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theme="0"/>
      </left>
      <right style="double">
        <color theme="0"/>
      </right>
      <top/>
      <bottom style="double">
        <color theme="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theme="0"/>
      </top>
      <bottom style="thin">
        <color rgb="FF51BAB5"/>
      </bottom>
      <diagonal/>
    </border>
    <border>
      <left style="medium">
        <color rgb="FF51BAB5"/>
      </left>
      <right style="medium">
        <color rgb="FF51BAB5"/>
      </right>
      <top/>
      <bottom style="medium">
        <color rgb="FF51BAB5"/>
      </bottom>
      <diagonal/>
    </border>
    <border>
      <left style="medium">
        <color rgb="FF51BAB5"/>
      </left>
      <right/>
      <top style="medium">
        <color rgb="FF51BAB5"/>
      </top>
      <bottom style="medium">
        <color rgb="FF51BAB5"/>
      </bottom>
      <diagonal/>
    </border>
    <border>
      <left style="medium">
        <color theme="0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rgb="FF51BAB5"/>
      </top>
      <bottom style="medium">
        <color theme="0"/>
      </bottom>
      <diagonal/>
    </border>
    <border>
      <left style="thin">
        <color theme="0"/>
      </left>
      <right style="medium">
        <color rgb="FF51BAB5"/>
      </right>
      <top style="medium">
        <color rgb="FF51BAB5"/>
      </top>
      <bottom style="medium">
        <color theme="0"/>
      </bottom>
      <diagonal/>
    </border>
    <border>
      <left/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/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rgb="FF51BAB5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/>
      <top style="medium">
        <color theme="0"/>
      </top>
      <bottom style="medium">
        <color rgb="FF51BAB5"/>
      </bottom>
      <diagonal/>
    </border>
    <border>
      <left style="medium">
        <color rgb="FF51BAB5"/>
      </left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/>
      <top style="medium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theme="0"/>
      </top>
      <bottom style="medium">
        <color rgb="FF51BAB5"/>
      </bottom>
      <diagonal/>
    </border>
    <border>
      <left style="thin">
        <color theme="0"/>
      </left>
      <right style="medium">
        <color rgb="FF51BAB5"/>
      </right>
      <top style="medium">
        <color theme="0"/>
      </top>
      <bottom style="medium">
        <color rgb="FF51BAB5"/>
      </bottom>
      <diagonal/>
    </border>
    <border>
      <left style="medium">
        <color rgb="FF51BAB5"/>
      </left>
      <right style="medium">
        <color rgb="FF51BAB5"/>
      </right>
      <top style="medium">
        <color rgb="FF51BAB5"/>
      </top>
      <bottom style="thin">
        <color indexed="64"/>
      </bottom>
      <diagonal/>
    </border>
    <border>
      <left style="medium">
        <color rgb="FF51BAB5"/>
      </left>
      <right style="thin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medium">
        <color rgb="FF51BAB5"/>
      </top>
      <bottom style="thin">
        <color rgb="FF51BAB5"/>
      </bottom>
      <diagonal/>
    </border>
    <border>
      <left style="thin">
        <color rgb="FF51BAB5"/>
      </left>
      <right style="thin">
        <color rgb="FF51BAB5"/>
      </right>
      <top style="medium">
        <color rgb="FF51BAB5"/>
      </top>
      <bottom style="thin">
        <color rgb="FF51BAB5"/>
      </bottom>
      <diagonal/>
    </border>
    <border>
      <left style="medium">
        <color rgb="FF51BAB5"/>
      </left>
      <right/>
      <top style="medium">
        <color rgb="FF51BAB5"/>
      </top>
      <bottom/>
      <diagonal/>
    </border>
    <border>
      <left/>
      <right style="medium">
        <color rgb="FF51BAB5"/>
      </right>
      <top style="medium">
        <color rgb="FF51BAB5"/>
      </top>
      <bottom/>
      <diagonal/>
    </border>
    <border>
      <left/>
      <right/>
      <top style="medium">
        <color rgb="FF51BAB5"/>
      </top>
      <bottom/>
      <diagonal/>
    </border>
    <border>
      <left style="medium">
        <color rgb="FF51BAB5"/>
      </left>
      <right style="medium">
        <color rgb="FF51BAB5"/>
      </right>
      <top style="thin">
        <color indexed="64"/>
      </top>
      <bottom style="thin">
        <color indexed="64"/>
      </bottom>
      <diagonal/>
    </border>
    <border>
      <left style="medium">
        <color rgb="FF51BAB5"/>
      </left>
      <right style="thin">
        <color rgb="FF51BAB5"/>
      </right>
      <top style="thin">
        <color rgb="FF51BAB5"/>
      </top>
      <bottom style="thin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 style="thin">
        <color rgb="FF51BAB5"/>
      </bottom>
      <diagonal/>
    </border>
    <border>
      <left style="medium">
        <color rgb="FF51BAB5"/>
      </left>
      <right/>
      <top/>
      <bottom/>
      <diagonal/>
    </border>
    <border>
      <left/>
      <right style="medium">
        <color rgb="FF51BAB5"/>
      </right>
      <top/>
      <bottom/>
      <diagonal/>
    </border>
    <border>
      <left style="medium">
        <color rgb="FF51BAB5"/>
      </left>
      <right style="medium">
        <color rgb="FF51BAB5"/>
      </right>
      <top style="thin">
        <color indexed="64"/>
      </top>
      <bottom style="medium">
        <color rgb="FF51BAB5"/>
      </bottom>
      <diagonal/>
    </border>
    <border>
      <left style="medium">
        <color rgb="FF51BAB5"/>
      </left>
      <right style="thin">
        <color rgb="FF51BAB5"/>
      </right>
      <top style="thin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 style="thin">
        <color rgb="FF51BAB5"/>
      </top>
      <bottom/>
      <diagonal/>
    </border>
    <border>
      <left style="thin">
        <color rgb="FF51BAB5"/>
      </left>
      <right style="medium">
        <color rgb="FF51BAB5"/>
      </right>
      <top style="thin">
        <color rgb="FF51BAB5"/>
      </top>
      <bottom style="medium">
        <color rgb="FF51BAB5"/>
      </bottom>
      <diagonal/>
    </border>
    <border>
      <left style="thin">
        <color rgb="FF51BAB5"/>
      </left>
      <right style="thin">
        <color rgb="FF51BAB5"/>
      </right>
      <top style="thin">
        <color rgb="FF51BAB5"/>
      </top>
      <bottom style="medium">
        <color rgb="FF51BAB5"/>
      </bottom>
      <diagonal/>
    </border>
    <border>
      <left style="medium">
        <color rgb="FF51BAB5"/>
      </left>
      <right style="thin">
        <color rgb="FF51BAB5"/>
      </right>
      <top style="thin">
        <color rgb="FF51BAB5"/>
      </top>
      <bottom/>
      <diagonal/>
    </border>
    <border>
      <left style="medium">
        <color rgb="FF51BAB5"/>
      </left>
      <right/>
      <top/>
      <bottom style="medium">
        <color rgb="FF51BAB5"/>
      </bottom>
      <diagonal/>
    </border>
    <border>
      <left/>
      <right style="medium">
        <color rgb="FF51BAB5"/>
      </right>
      <top/>
      <bottom style="medium">
        <color rgb="FF51BAB5"/>
      </bottom>
      <diagonal/>
    </border>
    <border>
      <left/>
      <right/>
      <top/>
      <bottom style="medium">
        <color rgb="FF51BAB5"/>
      </bottom>
      <diagonal/>
    </border>
    <border>
      <left style="thin">
        <color indexed="64"/>
      </left>
      <right/>
      <top/>
      <bottom/>
      <diagonal/>
    </border>
    <border>
      <left style="thin">
        <color rgb="FF51BAB5"/>
      </left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thin">
        <color rgb="FF51BAB5"/>
      </left>
      <right style="medium">
        <color rgb="FF51BAB5"/>
      </right>
      <top/>
      <bottom style="thin">
        <color rgb="FF51BAB5"/>
      </bottom>
      <diagonal/>
    </border>
    <border>
      <left style="medium">
        <color rgb="FF51BAB5"/>
      </left>
      <right style="thin">
        <color rgb="FF51BAB5"/>
      </right>
      <top/>
      <bottom style="thin">
        <color rgb="FF51BAB5"/>
      </bottom>
      <diagonal/>
    </border>
    <border>
      <left style="medium">
        <color rgb="FF51BAB5"/>
      </left>
      <right style="thin">
        <color theme="0"/>
      </right>
      <top style="medium">
        <color rgb="FF51BAB5"/>
      </top>
      <bottom/>
      <diagonal/>
    </border>
    <border>
      <left style="thin">
        <color theme="0"/>
      </left>
      <right style="thin">
        <color theme="0"/>
      </right>
      <top style="medium">
        <color rgb="FF51BAB5"/>
      </top>
      <bottom/>
      <diagonal/>
    </border>
    <border>
      <left style="thin">
        <color theme="0"/>
      </left>
      <right style="medium">
        <color rgb="FF51BAB5"/>
      </right>
      <top style="medium">
        <color rgb="FF51BAB5"/>
      </top>
      <bottom/>
      <diagonal/>
    </border>
    <border>
      <left style="medium">
        <color rgb="FF51BAB5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51BAB5"/>
      </right>
      <top/>
      <bottom/>
      <diagonal/>
    </border>
    <border>
      <left style="medium">
        <color rgb="FF51BAB5"/>
      </left>
      <right style="thin">
        <color theme="0"/>
      </right>
      <top/>
      <bottom style="medium">
        <color rgb="FF51BAB5"/>
      </bottom>
      <diagonal/>
    </border>
    <border>
      <left style="thin">
        <color theme="0"/>
      </left>
      <right style="thin">
        <color theme="0"/>
      </right>
      <top/>
      <bottom style="medium">
        <color rgb="FF51BAB5"/>
      </bottom>
      <diagonal/>
    </border>
    <border>
      <left style="thin">
        <color theme="0"/>
      </left>
      <right style="medium">
        <color rgb="FF51BAB5"/>
      </right>
      <top/>
      <bottom style="medium">
        <color rgb="FF51BAB5"/>
      </bottom>
      <diagonal/>
    </border>
    <border>
      <left style="thin">
        <color indexed="64"/>
      </left>
      <right/>
      <top/>
      <bottom style="thin">
        <color rgb="FF51BAB5"/>
      </bottom>
      <diagonal/>
    </border>
    <border>
      <left style="medium">
        <color theme="0"/>
      </left>
      <right style="thin">
        <color theme="0"/>
      </right>
      <top style="medium">
        <color rgb="FF51BAB5"/>
      </top>
      <bottom style="medium">
        <color rgb="FF51BAB5"/>
      </bottom>
      <diagonal/>
    </border>
    <border>
      <left style="thin">
        <color theme="0"/>
      </left>
      <right style="thin">
        <color theme="0"/>
      </right>
      <top style="medium">
        <color rgb="FF51BAB5"/>
      </top>
      <bottom style="medium">
        <color rgb="FF51BAB5"/>
      </bottom>
      <diagonal/>
    </border>
    <border>
      <left/>
      <right style="thin">
        <color rgb="FF51BAB5"/>
      </right>
      <top style="medium">
        <color rgb="FF51BAB5"/>
      </top>
      <bottom style="medium">
        <color rgb="FF51BAB5"/>
      </bottom>
      <diagonal/>
    </border>
    <border>
      <left style="medium">
        <color theme="0"/>
      </left>
      <right style="medium">
        <color rgb="FF51BAB5"/>
      </right>
      <top style="medium">
        <color rgb="FF51BAB5"/>
      </top>
      <bottom/>
      <diagonal/>
    </border>
    <border>
      <left style="medium">
        <color theme="0"/>
      </left>
      <right style="medium">
        <color rgb="FF51BAB5"/>
      </right>
      <top/>
      <bottom/>
      <diagonal/>
    </border>
    <border>
      <left style="medium">
        <color theme="0"/>
      </left>
      <right style="medium">
        <color rgb="FF51BAB5"/>
      </right>
      <top/>
      <bottom style="medium">
        <color theme="0"/>
      </bottom>
      <diagonal/>
    </border>
    <border>
      <left style="medium">
        <color rgb="FF51BAB5"/>
      </left>
      <right style="medium">
        <color rgb="FF51BAB5"/>
      </right>
      <top style="medium">
        <color theme="0"/>
      </top>
      <bottom style="medium">
        <color rgb="FF51BAB5"/>
      </bottom>
      <diagonal/>
    </border>
    <border>
      <left style="medium">
        <color rgb="FF51BAB5"/>
      </left>
      <right/>
      <top style="medium">
        <color theme="0"/>
      </top>
      <bottom style="medium">
        <color theme="0"/>
      </bottom>
      <diagonal/>
    </border>
    <border>
      <left/>
      <right style="medium">
        <color rgb="FF51BAB5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51BAB5"/>
      </right>
      <top style="medium">
        <color rgb="FF51BAB5"/>
      </top>
      <bottom style="medium">
        <color rgb="FF51BAB5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9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2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/>
    </xf>
    <xf numFmtId="1" fontId="15" fillId="7" borderId="20" xfId="0" applyNumberFormat="1" applyFont="1" applyFill="1" applyBorder="1" applyAlignment="1">
      <alignment horizontal="center" vertical="center" wrapText="1"/>
    </xf>
    <xf numFmtId="164" fontId="15" fillId="7" borderId="20" xfId="0" applyNumberFormat="1" applyFont="1" applyFill="1" applyBorder="1" applyAlignment="1">
      <alignment horizontal="center" vertical="center"/>
    </xf>
    <xf numFmtId="164" fontId="15" fillId="7" borderId="21" xfId="0" applyNumberFormat="1" applyFont="1" applyFill="1" applyBorder="1" applyAlignment="1">
      <alignment horizontal="center" vertical="center"/>
    </xf>
    <xf numFmtId="164" fontId="15" fillId="7" borderId="22" xfId="0" applyNumberFormat="1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164" fontId="15" fillId="7" borderId="24" xfId="0" applyNumberFormat="1" applyFont="1" applyFill="1" applyBorder="1" applyAlignment="1">
      <alignment horizontal="center" vertical="center"/>
    </xf>
    <xf numFmtId="164" fontId="15" fillId="5" borderId="24" xfId="0" applyNumberFormat="1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1" fontId="16" fillId="9" borderId="5" xfId="0" applyNumberFormat="1" applyFont="1" applyFill="1" applyBorder="1" applyAlignment="1">
      <alignment horizontal="center" vertical="center" wrapText="1"/>
    </xf>
    <xf numFmtId="164" fontId="16" fillId="9" borderId="5" xfId="0" applyNumberFormat="1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/>
    </xf>
    <xf numFmtId="164" fontId="16" fillId="5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64" fontId="9" fillId="5" borderId="5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6" fillId="5" borderId="27" xfId="0" applyFont="1" applyFill="1" applyBorder="1" applyAlignment="1">
      <alignment horizontal="center" vertical="center"/>
    </xf>
    <xf numFmtId="164" fontId="9" fillId="5" borderId="28" xfId="0" applyNumberFormat="1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64" fontId="9" fillId="4" borderId="29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164" fontId="9" fillId="5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164" fontId="9" fillId="5" borderId="34" xfId="0" applyNumberFormat="1" applyFont="1" applyFill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0" fontId="16" fillId="9" borderId="36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164" fontId="16" fillId="9" borderId="38" xfId="0" applyNumberFormat="1" applyFont="1" applyFill="1" applyBorder="1" applyAlignment="1">
      <alignment horizontal="center" vertical="center"/>
    </xf>
    <xf numFmtId="1" fontId="16" fillId="9" borderId="39" xfId="0" applyNumberFormat="1" applyFont="1" applyFill="1" applyBorder="1" applyAlignment="1">
      <alignment horizontal="center" vertical="center"/>
    </xf>
    <xf numFmtId="164" fontId="16" fillId="9" borderId="39" xfId="0" applyNumberFormat="1" applyFont="1" applyFill="1" applyBorder="1" applyAlignment="1">
      <alignment horizontal="center" vertical="center"/>
    </xf>
    <xf numFmtId="164" fontId="16" fillId="9" borderId="9" xfId="0" applyNumberFormat="1" applyFont="1" applyFill="1" applyBorder="1" applyAlignment="1">
      <alignment horizontal="center" vertical="center"/>
    </xf>
    <xf numFmtId="164" fontId="16" fillId="9" borderId="22" xfId="0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164" fontId="9" fillId="4" borderId="41" xfId="0" applyNumberFormat="1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9" borderId="38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/>
    </xf>
    <xf numFmtId="1" fontId="16" fillId="5" borderId="44" xfId="0" applyNumberFormat="1" applyFont="1" applyFill="1" applyBorder="1" applyAlignment="1">
      <alignment horizontal="center" vertical="center"/>
    </xf>
    <xf numFmtId="1" fontId="16" fillId="5" borderId="45" xfId="0" applyNumberFormat="1" applyFont="1" applyFill="1" applyBorder="1" applyAlignment="1">
      <alignment horizontal="center" vertical="center"/>
    </xf>
    <xf numFmtId="1" fontId="16" fillId="5" borderId="43" xfId="0" applyNumberFormat="1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/>
    </xf>
    <xf numFmtId="1" fontId="16" fillId="5" borderId="47" xfId="0" applyNumberFormat="1" applyFont="1" applyFill="1" applyBorder="1" applyAlignment="1">
      <alignment horizontal="center" vertical="center"/>
    </xf>
    <xf numFmtId="1" fontId="16" fillId="5" borderId="46" xfId="0" applyNumberFormat="1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horizontal="center" vertical="center"/>
    </xf>
    <xf numFmtId="1" fontId="16" fillId="5" borderId="49" xfId="0" applyNumberFormat="1" applyFont="1" applyFill="1" applyBorder="1" applyAlignment="1">
      <alignment horizontal="center" vertical="center"/>
    </xf>
    <xf numFmtId="1" fontId="16" fillId="5" borderId="50" xfId="0" applyNumberFormat="1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1" fontId="16" fillId="5" borderId="41" xfId="0" applyNumberFormat="1" applyFont="1" applyFill="1" applyBorder="1" applyAlignment="1">
      <alignment horizontal="center" vertical="center"/>
    </xf>
    <xf numFmtId="1" fontId="16" fillId="5" borderId="6" xfId="0" applyNumberFormat="1" applyFont="1" applyFill="1" applyBorder="1" applyAlignment="1">
      <alignment horizontal="center" vertical="center"/>
    </xf>
    <xf numFmtId="1" fontId="16" fillId="5" borderId="5" xfId="0" applyNumberFormat="1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/>
    </xf>
    <xf numFmtId="165" fontId="9" fillId="4" borderId="2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5" fillId="4" borderId="2" xfId="0" applyFont="1" applyFill="1" applyBorder="1"/>
    <xf numFmtId="0" fontId="17" fillId="10" borderId="53" xfId="0" applyFont="1" applyFill="1" applyBorder="1" applyAlignment="1">
      <alignment horizontal="center" vertical="center" wrapText="1"/>
    </xf>
    <xf numFmtId="0" fontId="17" fillId="10" borderId="5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7" fillId="11" borderId="28" xfId="0" applyFont="1" applyFill="1" applyBorder="1" applyAlignment="1">
      <alignment horizontal="center" vertical="center" wrapText="1"/>
    </xf>
    <xf numFmtId="0" fontId="17" fillId="11" borderId="28" xfId="0" applyFont="1" applyFill="1" applyBorder="1" applyAlignment="1">
      <alignment vertical="center" wrapText="1"/>
    </xf>
    <xf numFmtId="0" fontId="17" fillId="11" borderId="52" xfId="0" applyFont="1" applyFill="1" applyBorder="1" applyAlignment="1">
      <alignment horizontal="center" vertical="center" wrapText="1"/>
    </xf>
    <xf numFmtId="0" fontId="8" fillId="11" borderId="27" xfId="0" applyFont="1" applyFill="1" applyBorder="1"/>
    <xf numFmtId="0" fontId="8" fillId="11" borderId="28" xfId="0" applyFont="1" applyFill="1" applyBorder="1"/>
    <xf numFmtId="0" fontId="8" fillId="11" borderId="59" xfId="0" applyFont="1" applyFill="1" applyBorder="1"/>
    <xf numFmtId="0" fontId="8" fillId="11" borderId="31" xfId="0" applyFont="1" applyFill="1" applyBorder="1"/>
    <xf numFmtId="0" fontId="8" fillId="11" borderId="4" xfId="0" applyFont="1" applyFill="1" applyBorder="1"/>
    <xf numFmtId="0" fontId="8" fillId="11" borderId="57" xfId="0" applyFont="1" applyFill="1" applyBorder="1"/>
    <xf numFmtId="0" fontId="17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left" vertical="center"/>
    </xf>
    <xf numFmtId="0" fontId="8" fillId="12" borderId="4" xfId="0" applyFont="1" applyFill="1" applyBorder="1" applyAlignment="1">
      <alignment horizontal="left" vertical="center"/>
    </xf>
    <xf numFmtId="0" fontId="8" fillId="12" borderId="57" xfId="0" applyFont="1" applyFill="1" applyBorder="1" applyAlignment="1">
      <alignment horizontal="left" vertical="center"/>
    </xf>
    <xf numFmtId="0" fontId="17" fillId="13" borderId="4" xfId="0" applyFont="1" applyFill="1" applyBorder="1" applyAlignment="1">
      <alignment horizontal="left" vertical="center" wrapText="1"/>
    </xf>
    <xf numFmtId="0" fontId="17" fillId="13" borderId="4" xfId="0" applyFont="1" applyFill="1" applyBorder="1" applyAlignment="1">
      <alignment horizontal="center" vertical="center" wrapText="1" readingOrder="1"/>
    </xf>
    <xf numFmtId="0" fontId="17" fillId="13" borderId="7" xfId="0" applyFont="1" applyFill="1" applyBorder="1" applyAlignment="1">
      <alignment horizontal="center" vertical="center" wrapText="1" readingOrder="1"/>
    </xf>
    <xf numFmtId="0" fontId="8" fillId="13" borderId="31" xfId="0" applyFont="1" applyFill="1" applyBorder="1" applyAlignment="1">
      <alignment horizontal="left" vertical="center"/>
    </xf>
    <xf numFmtId="0" fontId="8" fillId="13" borderId="4" xfId="0" applyFont="1" applyFill="1" applyBorder="1" applyAlignment="1">
      <alignment horizontal="left" vertical="center"/>
    </xf>
    <xf numFmtId="0" fontId="8" fillId="13" borderId="5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8" fillId="14" borderId="31" xfId="0" applyFont="1" applyFill="1" applyBorder="1" applyAlignment="1">
      <alignment horizontal="left" vertical="center"/>
    </xf>
    <xf numFmtId="0" fontId="8" fillId="14" borderId="4" xfId="0" applyFont="1" applyFill="1" applyBorder="1" applyAlignment="1">
      <alignment horizontal="left" vertical="center"/>
    </xf>
    <xf numFmtId="0" fontId="8" fillId="14" borderId="57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7" fillId="15" borderId="4" xfId="0" applyFont="1" applyFill="1" applyBorder="1" applyAlignment="1">
      <alignment horizontal="left" vertical="center" wrapText="1"/>
    </xf>
    <xf numFmtId="0" fontId="17" fillId="15" borderId="4" xfId="0" applyFont="1" applyFill="1" applyBorder="1" applyAlignment="1">
      <alignment horizontal="center" vertical="center" wrapText="1" readingOrder="1"/>
    </xf>
    <xf numFmtId="0" fontId="17" fillId="15" borderId="7" xfId="0" applyFont="1" applyFill="1" applyBorder="1" applyAlignment="1">
      <alignment horizontal="center" vertical="center" wrapText="1" readingOrder="1"/>
    </xf>
    <xf numFmtId="0" fontId="8" fillId="15" borderId="4" xfId="0" applyFont="1" applyFill="1" applyBorder="1" applyAlignment="1">
      <alignment horizontal="left" vertical="center"/>
    </xf>
    <xf numFmtId="0" fontId="8" fillId="15" borderId="57" xfId="0" applyFont="1" applyFill="1" applyBorder="1" applyAlignment="1">
      <alignment horizontal="left" vertical="center"/>
    </xf>
    <xf numFmtId="0" fontId="8" fillId="15" borderId="31" xfId="0" applyFont="1" applyFill="1" applyBorder="1" applyAlignment="1">
      <alignment horizontal="left" vertical="center"/>
    </xf>
    <xf numFmtId="0" fontId="8" fillId="16" borderId="4" xfId="0" applyFont="1" applyFill="1" applyBorder="1" applyAlignment="1">
      <alignment horizontal="left" vertical="center"/>
    </xf>
    <xf numFmtId="0" fontId="8" fillId="16" borderId="57" xfId="0" applyFont="1" applyFill="1" applyBorder="1" applyAlignment="1">
      <alignment horizontal="left" vertical="center"/>
    </xf>
    <xf numFmtId="0" fontId="8" fillId="16" borderId="31" xfId="0" applyFont="1" applyFill="1" applyBorder="1" applyAlignment="1">
      <alignment horizontal="left" vertical="center"/>
    </xf>
    <xf numFmtId="0" fontId="17" fillId="17" borderId="4" xfId="0" applyFont="1" applyFill="1" applyBorder="1" applyAlignment="1">
      <alignment horizontal="left" vertical="center" wrapText="1"/>
    </xf>
    <xf numFmtId="0" fontId="20" fillId="17" borderId="4" xfId="0" applyFont="1" applyFill="1" applyBorder="1" applyAlignment="1">
      <alignment horizontal="center" vertical="center" wrapText="1" readingOrder="1"/>
    </xf>
    <xf numFmtId="0" fontId="20" fillId="17" borderId="7" xfId="0" applyFont="1" applyFill="1" applyBorder="1" applyAlignment="1">
      <alignment horizontal="center" vertical="center" wrapText="1" readingOrder="1"/>
    </xf>
    <xf numFmtId="0" fontId="8" fillId="17" borderId="57" xfId="0" applyFont="1" applyFill="1" applyBorder="1" applyAlignment="1">
      <alignment horizontal="left" vertical="center"/>
    </xf>
    <xf numFmtId="0" fontId="8" fillId="17" borderId="31" xfId="0" applyFont="1" applyFill="1" applyBorder="1" applyAlignment="1">
      <alignment horizontal="left" vertical="center"/>
    </xf>
    <xf numFmtId="0" fontId="8" fillId="17" borderId="4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8" fillId="18" borderId="57" xfId="0" applyFont="1" applyFill="1" applyBorder="1" applyAlignment="1">
      <alignment horizontal="left" vertical="center"/>
    </xf>
    <xf numFmtId="0" fontId="8" fillId="18" borderId="31" xfId="0" applyFont="1" applyFill="1" applyBorder="1" applyAlignment="1">
      <alignment horizontal="left" vertical="center"/>
    </xf>
    <xf numFmtId="0" fontId="8" fillId="18" borderId="4" xfId="0" applyFont="1" applyFill="1" applyBorder="1" applyAlignment="1">
      <alignment horizontal="left" vertical="center"/>
    </xf>
    <xf numFmtId="0" fontId="5" fillId="0" borderId="57" xfId="0" applyFont="1" applyBorder="1"/>
    <xf numFmtId="0" fontId="17" fillId="19" borderId="4" xfId="0" applyFont="1" applyFill="1" applyBorder="1" applyAlignment="1">
      <alignment horizontal="left" vertical="center" wrapText="1"/>
    </xf>
    <xf numFmtId="0" fontId="20" fillId="19" borderId="4" xfId="0" applyFont="1" applyFill="1" applyBorder="1" applyAlignment="1">
      <alignment horizontal="center" vertical="center" wrapText="1" readingOrder="1"/>
    </xf>
    <xf numFmtId="0" fontId="20" fillId="19" borderId="7" xfId="0" applyFont="1" applyFill="1" applyBorder="1" applyAlignment="1">
      <alignment horizontal="center" vertical="center" wrapText="1" readingOrder="1"/>
    </xf>
    <xf numFmtId="0" fontId="8" fillId="19" borderId="4" xfId="0" applyFont="1" applyFill="1" applyBorder="1" applyAlignment="1">
      <alignment horizontal="left" vertical="center"/>
    </xf>
    <xf numFmtId="0" fontId="8" fillId="19" borderId="57" xfId="0" applyFont="1" applyFill="1" applyBorder="1" applyAlignment="1">
      <alignment horizontal="left" vertical="center"/>
    </xf>
    <xf numFmtId="0" fontId="8" fillId="20" borderId="4" xfId="0" applyFont="1" applyFill="1" applyBorder="1" applyAlignment="1">
      <alignment horizontal="left" vertical="center"/>
    </xf>
    <xf numFmtId="0" fontId="8" fillId="20" borderId="57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20" borderId="57" xfId="0" applyFont="1" applyFill="1" applyBorder="1" applyAlignment="1">
      <alignment horizontal="left" vertical="center"/>
    </xf>
    <xf numFmtId="0" fontId="19" fillId="0" borderId="60" xfId="0" applyFont="1" applyBorder="1" applyAlignment="1">
      <alignment horizontal="center" vertical="center" wrapText="1" readingOrder="1"/>
    </xf>
    <xf numFmtId="0" fontId="10" fillId="0" borderId="2" xfId="0" applyFont="1" applyBorder="1"/>
    <xf numFmtId="0" fontId="23" fillId="21" borderId="62" xfId="0" applyFont="1" applyFill="1" applyBorder="1" applyAlignment="1">
      <alignment horizontal="center" vertical="center"/>
    </xf>
    <xf numFmtId="0" fontId="23" fillId="21" borderId="63" xfId="0" applyFont="1" applyFill="1" applyBorder="1" applyAlignment="1">
      <alignment horizontal="center" vertical="center"/>
    </xf>
    <xf numFmtId="0" fontId="28" fillId="0" borderId="62" xfId="0" applyFont="1" applyBorder="1" applyAlignment="1">
      <alignment horizontal="center" vertical="top"/>
    </xf>
    <xf numFmtId="0" fontId="23" fillId="21" borderId="73" xfId="0" applyFont="1" applyFill="1" applyBorder="1" applyAlignment="1">
      <alignment vertical="center" wrapText="1"/>
    </xf>
    <xf numFmtId="0" fontId="23" fillId="21" borderId="76" xfId="0" applyFont="1" applyFill="1" applyBorder="1" applyAlignment="1">
      <alignment horizontal="center" vertical="center" wrapText="1"/>
    </xf>
    <xf numFmtId="0" fontId="23" fillId="21" borderId="77" xfId="0" applyFont="1" applyFill="1" applyBorder="1" applyAlignment="1">
      <alignment horizontal="center" vertical="center" wrapText="1"/>
    </xf>
    <xf numFmtId="0" fontId="23" fillId="21" borderId="78" xfId="0" applyFont="1" applyFill="1" applyBorder="1" applyAlignment="1">
      <alignment horizontal="center" vertical="center" wrapText="1"/>
    </xf>
    <xf numFmtId="0" fontId="23" fillId="21" borderId="77" xfId="0" applyFont="1" applyFill="1" applyBorder="1" applyAlignment="1">
      <alignment horizontal="center" vertical="center"/>
    </xf>
    <xf numFmtId="0" fontId="23" fillId="21" borderId="79" xfId="0" applyFont="1" applyFill="1" applyBorder="1" applyAlignment="1">
      <alignment horizontal="center" vertical="center" wrapText="1"/>
    </xf>
    <xf numFmtId="0" fontId="29" fillId="25" borderId="65" xfId="0" applyFont="1" applyFill="1" applyBorder="1" applyAlignment="1">
      <alignment horizontal="center" vertical="center" wrapText="1"/>
    </xf>
    <xf numFmtId="0" fontId="29" fillId="25" borderId="70" xfId="0" applyFont="1" applyFill="1" applyBorder="1" applyAlignment="1">
      <alignment horizontal="center" vertical="center" wrapText="1"/>
    </xf>
    <xf numFmtId="0" fontId="29" fillId="25" borderId="80" xfId="0" applyFont="1" applyFill="1" applyBorder="1" applyAlignment="1">
      <alignment horizontal="center" vertical="center" wrapText="1"/>
    </xf>
    <xf numFmtId="0" fontId="29" fillId="25" borderId="81" xfId="0" applyFont="1" applyFill="1" applyBorder="1" applyAlignment="1">
      <alignment horizontal="center" vertical="center" wrapText="1"/>
    </xf>
    <xf numFmtId="0" fontId="29" fillId="25" borderId="82" xfId="0" applyFont="1" applyFill="1" applyBorder="1" applyAlignment="1">
      <alignment horizontal="center" vertical="center" wrapText="1"/>
    </xf>
    <xf numFmtId="0" fontId="23" fillId="21" borderId="83" xfId="0" applyFont="1" applyFill="1" applyBorder="1" applyAlignment="1">
      <alignment horizontal="center" vertical="center" wrapText="1"/>
    </xf>
    <xf numFmtId="0" fontId="23" fillId="21" borderId="84" xfId="0" applyFont="1" applyFill="1" applyBorder="1" applyAlignment="1">
      <alignment horizontal="center" vertical="center" wrapText="1"/>
    </xf>
    <xf numFmtId="0" fontId="24" fillId="23" borderId="86" xfId="0" applyFont="1" applyFill="1" applyBorder="1" applyAlignment="1">
      <alignment horizontal="center" vertical="center"/>
    </xf>
    <xf numFmtId="166" fontId="0" fillId="0" borderId="87" xfId="1" applyNumberFormat="1" applyFont="1" applyFill="1" applyBorder="1" applyAlignment="1" applyProtection="1">
      <alignment horizontal="center" vertical="center"/>
    </xf>
    <xf numFmtId="1" fontId="0" fillId="0" borderId="86" xfId="1" applyNumberFormat="1" applyFont="1" applyFill="1" applyBorder="1" applyAlignment="1" applyProtection="1">
      <alignment horizontal="center" vertical="center"/>
      <protection locked="0"/>
    </xf>
    <xf numFmtId="1" fontId="0" fillId="0" borderId="87" xfId="1" applyNumberFormat="1" applyFont="1" applyFill="1" applyBorder="1" applyAlignment="1" applyProtection="1">
      <alignment horizontal="center" vertical="center"/>
      <protection locked="0"/>
    </xf>
    <xf numFmtId="0" fontId="0" fillId="23" borderId="0" xfId="0" applyFill="1" applyAlignment="1">
      <alignment horizontal="center" vertical="center"/>
    </xf>
    <xf numFmtId="0" fontId="24" fillId="23" borderId="93" xfId="0" applyFont="1" applyFill="1" applyBorder="1" applyAlignment="1">
      <alignment horizontal="center" vertical="center"/>
    </xf>
    <xf numFmtId="166" fontId="0" fillId="0" borderId="94" xfId="1" applyNumberFormat="1" applyFont="1" applyFill="1" applyBorder="1" applyAlignment="1" applyProtection="1">
      <alignment horizontal="center" vertical="center"/>
    </xf>
    <xf numFmtId="1" fontId="0" fillId="0" borderId="93" xfId="1" applyNumberFormat="1" applyFont="1" applyFill="1" applyBorder="1" applyAlignment="1" applyProtection="1">
      <alignment horizontal="center" vertical="center"/>
      <protection locked="0"/>
    </xf>
    <xf numFmtId="1" fontId="0" fillId="0" borderId="94" xfId="1" applyNumberFormat="1" applyFont="1" applyFill="1" applyBorder="1" applyAlignment="1" applyProtection="1">
      <alignment horizontal="center" vertical="center"/>
      <protection locked="0"/>
    </xf>
    <xf numFmtId="44" fontId="0" fillId="23" borderId="95" xfId="0" applyNumberFormat="1" applyFill="1" applyBorder="1" applyAlignment="1">
      <alignment horizontal="center" vertical="center"/>
    </xf>
    <xf numFmtId="0" fontId="24" fillId="23" borderId="98" xfId="0" applyFont="1" applyFill="1" applyBorder="1" applyAlignment="1">
      <alignment horizontal="center" vertical="center"/>
    </xf>
    <xf numFmtId="166" fontId="0" fillId="0" borderId="99" xfId="1" applyNumberFormat="1" applyFont="1" applyFill="1" applyBorder="1" applyAlignment="1" applyProtection="1">
      <alignment horizontal="center" vertical="center"/>
    </xf>
    <xf numFmtId="1" fontId="0" fillId="0" borderId="98" xfId="1" applyNumberFormat="1" applyFont="1" applyFill="1" applyBorder="1" applyAlignment="1" applyProtection="1">
      <alignment horizontal="center" vertical="center"/>
      <protection locked="0"/>
    </xf>
    <xf numFmtId="1" fontId="0" fillId="0" borderId="100" xfId="1" applyNumberFormat="1" applyFont="1" applyFill="1" applyBorder="1" applyAlignment="1" applyProtection="1">
      <alignment horizontal="center" vertical="center"/>
      <protection locked="0"/>
    </xf>
    <xf numFmtId="0" fontId="24" fillId="0" borderId="106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166" fontId="23" fillId="21" borderId="65" xfId="1" applyNumberFormat="1" applyFont="1" applyFill="1" applyBorder="1" applyAlignment="1">
      <alignment horizontal="center" vertical="center"/>
    </xf>
    <xf numFmtId="1" fontId="29" fillId="26" borderId="80" xfId="1" applyNumberFormat="1" applyFont="1" applyFill="1" applyBorder="1" applyAlignment="1">
      <alignment horizontal="center" vertical="center"/>
    </xf>
    <xf numFmtId="1" fontId="29" fillId="26" borderId="81" xfId="1" applyNumberFormat="1" applyFont="1" applyFill="1" applyBorder="1" applyAlignment="1">
      <alignment horizontal="center" vertical="center"/>
    </xf>
    <xf numFmtId="166" fontId="0" fillId="0" borderId="100" xfId="1" applyNumberFormat="1" applyFont="1" applyFill="1" applyBorder="1" applyAlignment="1" applyProtection="1">
      <alignment horizontal="center" vertical="center"/>
    </xf>
    <xf numFmtId="0" fontId="24" fillId="0" borderId="64" xfId="0" applyFont="1" applyBorder="1" applyAlignment="1">
      <alignment horizontal="center" vertical="center"/>
    </xf>
    <xf numFmtId="166" fontId="0" fillId="0" borderId="108" xfId="1" applyNumberFormat="1" applyFont="1" applyFill="1" applyBorder="1" applyAlignment="1" applyProtection="1">
      <alignment horizontal="center" vertical="center"/>
    </xf>
    <xf numFmtId="0" fontId="24" fillId="0" borderId="119" xfId="0" applyFont="1" applyBorder="1" applyAlignment="1">
      <alignment horizontal="center" vertical="center"/>
    </xf>
    <xf numFmtId="0" fontId="0" fillId="23" borderId="29" xfId="0" applyFill="1" applyBorder="1" applyAlignment="1">
      <alignment horizontal="center" vertical="center"/>
    </xf>
    <xf numFmtId="44" fontId="0" fillId="23" borderId="0" xfId="0" applyNumberFormat="1" applyFill="1" applyAlignment="1">
      <alignment horizontal="center" vertical="center"/>
    </xf>
    <xf numFmtId="0" fontId="23" fillId="21" borderId="123" xfId="0" applyFont="1" applyFill="1" applyBorder="1" applyAlignment="1">
      <alignment horizontal="center" vertical="center"/>
    </xf>
    <xf numFmtId="1" fontId="24" fillId="22" borderId="70" xfId="0" applyNumberFormat="1" applyFont="1" applyFill="1" applyBorder="1" applyAlignment="1">
      <alignment horizontal="center" vertical="center"/>
    </xf>
    <xf numFmtId="1" fontId="24" fillId="22" borderId="61" xfId="0" applyNumberFormat="1" applyFont="1" applyFill="1" applyBorder="1" applyAlignment="1">
      <alignment horizontal="center" vertical="center"/>
    </xf>
    <xf numFmtId="0" fontId="23" fillId="21" borderId="124" xfId="0" applyFont="1" applyFill="1" applyBorder="1" applyAlignment="1">
      <alignment horizontal="center" vertical="center"/>
    </xf>
    <xf numFmtId="0" fontId="23" fillId="21" borderId="125" xfId="0" applyFont="1" applyFill="1" applyBorder="1" applyAlignment="1">
      <alignment horizontal="center" vertical="center"/>
    </xf>
    <xf numFmtId="0" fontId="23" fillId="21" borderId="126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left" vertical="top" wrapText="1"/>
    </xf>
    <xf numFmtId="44" fontId="0" fillId="22" borderId="86" xfId="1" applyFont="1" applyFill="1" applyBorder="1" applyAlignment="1">
      <alignment horizontal="center" vertical="center"/>
    </xf>
    <xf numFmtId="44" fontId="0" fillId="22" borderId="88" xfId="1" applyFont="1" applyFill="1" applyBorder="1" applyAlignment="1">
      <alignment horizontal="center" vertical="center"/>
    </xf>
    <xf numFmtId="44" fontId="0" fillId="22" borderId="87" xfId="1" applyFont="1" applyFill="1" applyBorder="1" applyAlignment="1">
      <alignment horizontal="center" vertical="center"/>
    </xf>
    <xf numFmtId="44" fontId="0" fillId="22" borderId="93" xfId="1" applyFont="1" applyFill="1" applyBorder="1" applyAlignment="1">
      <alignment horizontal="center" vertical="center"/>
    </xf>
    <xf numFmtId="44" fontId="0" fillId="22" borderId="62" xfId="1" applyFont="1" applyFill="1" applyBorder="1" applyAlignment="1">
      <alignment horizontal="center" vertical="center"/>
    </xf>
    <xf numFmtId="44" fontId="0" fillId="22" borderId="94" xfId="1" applyFont="1" applyFill="1" applyBorder="1" applyAlignment="1">
      <alignment horizontal="center" vertical="center"/>
    </xf>
    <xf numFmtId="44" fontId="0" fillId="22" borderId="98" xfId="1" applyFont="1" applyFill="1" applyBorder="1" applyAlignment="1">
      <alignment horizontal="center" vertical="center"/>
    </xf>
    <xf numFmtId="44" fontId="0" fillId="22" borderId="101" xfId="1" applyFont="1" applyFill="1" applyBorder="1" applyAlignment="1">
      <alignment horizontal="center" vertical="center"/>
    </xf>
    <xf numFmtId="44" fontId="0" fillId="22" borderId="100" xfId="1" applyFont="1" applyFill="1" applyBorder="1" applyAlignment="1">
      <alignment horizontal="center" vertical="center"/>
    </xf>
    <xf numFmtId="44" fontId="0" fillId="22" borderId="102" xfId="1" applyFont="1" applyFill="1" applyBorder="1" applyAlignment="1">
      <alignment horizontal="center" vertical="center"/>
    </xf>
    <xf numFmtId="44" fontId="0" fillId="22" borderId="99" xfId="1" applyFont="1" applyFill="1" applyBorder="1" applyAlignment="1">
      <alignment horizontal="center" vertical="center"/>
    </xf>
    <xf numFmtId="44" fontId="29" fillId="26" borderId="80" xfId="1" applyFont="1" applyFill="1" applyBorder="1" applyAlignment="1">
      <alignment horizontal="center" vertical="center"/>
    </xf>
    <xf numFmtId="44" fontId="29" fillId="26" borderId="81" xfId="1" applyFont="1" applyFill="1" applyBorder="1" applyAlignment="1">
      <alignment horizontal="center" vertical="center"/>
    </xf>
    <xf numFmtId="44" fontId="29" fillId="26" borderId="107" xfId="1" applyFont="1" applyFill="1" applyBorder="1" applyAlignment="1">
      <alignment horizontal="center" vertical="center"/>
    </xf>
    <xf numFmtId="44" fontId="0" fillId="22" borderId="109" xfId="1" applyFont="1" applyFill="1" applyBorder="1" applyAlignment="1">
      <alignment horizontal="center" vertical="center"/>
    </xf>
    <xf numFmtId="44" fontId="0" fillId="22" borderId="108" xfId="1" applyFont="1" applyFill="1" applyBorder="1" applyAlignment="1">
      <alignment horizontal="center" vertical="center"/>
    </xf>
    <xf numFmtId="44" fontId="4" fillId="23" borderId="89" xfId="1" applyFont="1" applyFill="1" applyBorder="1" applyAlignment="1">
      <alignment horizontal="center" vertical="center"/>
    </xf>
    <xf numFmtId="44" fontId="4" fillId="23" borderId="90" xfId="1" applyFont="1" applyFill="1" applyBorder="1" applyAlignment="1">
      <alignment horizontal="center" vertical="center"/>
    </xf>
    <xf numFmtId="44" fontId="0" fillId="23" borderId="89" xfId="0" applyNumberFormat="1" applyFill="1" applyBorder="1" applyAlignment="1">
      <alignment horizontal="center" vertical="center"/>
    </xf>
    <xf numFmtId="44" fontId="0" fillId="23" borderId="91" xfId="0" applyNumberFormat="1" applyFill="1" applyBorder="1" applyAlignment="1">
      <alignment horizontal="center" vertical="center"/>
    </xf>
    <xf numFmtId="44" fontId="0" fillId="23" borderId="90" xfId="0" applyNumberFormat="1" applyFill="1" applyBorder="1" applyAlignment="1">
      <alignment horizontal="center" vertical="center"/>
    </xf>
    <xf numFmtId="44" fontId="4" fillId="23" borderId="95" xfId="1" applyFont="1" applyFill="1" applyBorder="1" applyAlignment="1">
      <alignment horizontal="center" vertical="center"/>
    </xf>
    <xf numFmtId="44" fontId="4" fillId="23" borderId="96" xfId="1" applyFont="1" applyFill="1" applyBorder="1" applyAlignment="1">
      <alignment horizontal="center" vertical="center"/>
    </xf>
    <xf numFmtId="44" fontId="0" fillId="23" borderId="96" xfId="0" applyNumberFormat="1" applyFill="1" applyBorder="1" applyAlignment="1">
      <alignment horizontal="center" vertical="center"/>
    </xf>
    <xf numFmtId="44" fontId="4" fillId="23" borderId="103" xfId="1" applyFont="1" applyFill="1" applyBorder="1" applyAlignment="1">
      <alignment horizontal="center" vertical="center"/>
    </xf>
    <xf numFmtId="44" fontId="4" fillId="23" borderId="104" xfId="1" applyFont="1" applyFill="1" applyBorder="1" applyAlignment="1">
      <alignment horizontal="center" vertical="center"/>
    </xf>
    <xf numFmtId="44" fontId="0" fillId="23" borderId="103" xfId="0" applyNumberFormat="1" applyFill="1" applyBorder="1" applyAlignment="1">
      <alignment horizontal="center" vertical="center"/>
    </xf>
    <xf numFmtId="44" fontId="0" fillId="23" borderId="105" xfId="0" applyNumberFormat="1" applyFill="1" applyBorder="1" applyAlignment="1">
      <alignment horizontal="center" vertical="center"/>
    </xf>
    <xf numFmtId="44" fontId="0" fillId="23" borderId="104" xfId="0" applyNumberFormat="1" applyFill="1" applyBorder="1" applyAlignment="1">
      <alignment horizontal="center" vertical="center"/>
    </xf>
    <xf numFmtId="44" fontId="4" fillId="0" borderId="80" xfId="1" applyFont="1" applyFill="1" applyBorder="1" applyAlignment="1" applyProtection="1">
      <alignment horizontal="center" vertical="center"/>
      <protection locked="0"/>
    </xf>
    <xf numFmtId="44" fontId="4" fillId="0" borderId="81" xfId="1" applyFont="1" applyFill="1" applyBorder="1" applyAlignment="1" applyProtection="1">
      <alignment horizontal="center" vertical="center"/>
      <protection locked="0"/>
    </xf>
    <xf numFmtId="44" fontId="24" fillId="23" borderId="89" xfId="0" applyNumberFormat="1" applyFont="1" applyFill="1" applyBorder="1" applyAlignment="1">
      <alignment horizontal="center" vertical="center"/>
    </xf>
    <xf numFmtId="44" fontId="24" fillId="23" borderId="91" xfId="0" applyNumberFormat="1" applyFont="1" applyFill="1" applyBorder="1" applyAlignment="1">
      <alignment horizontal="center" vertical="center"/>
    </xf>
    <xf numFmtId="44" fontId="24" fillId="23" borderId="90" xfId="0" applyNumberFormat="1" applyFont="1" applyFill="1" applyBorder="1" applyAlignment="1">
      <alignment horizontal="center" vertical="center"/>
    </xf>
    <xf numFmtId="44" fontId="24" fillId="23" borderId="95" xfId="0" applyNumberFormat="1" applyFont="1" applyFill="1" applyBorder="1" applyAlignment="1">
      <alignment horizontal="center" vertical="center"/>
    </xf>
    <xf numFmtId="44" fontId="24" fillId="23" borderId="0" xfId="0" applyNumberFormat="1" applyFont="1" applyFill="1" applyAlignment="1">
      <alignment horizontal="center" vertical="center"/>
    </xf>
    <xf numFmtId="44" fontId="24" fillId="23" borderId="96" xfId="0" applyNumberFormat="1" applyFont="1" applyFill="1" applyBorder="1" applyAlignment="1">
      <alignment horizontal="center" vertical="center"/>
    </xf>
    <xf numFmtId="44" fontId="24" fillId="23" borderId="103" xfId="0" applyNumberFormat="1" applyFont="1" applyFill="1" applyBorder="1" applyAlignment="1">
      <alignment horizontal="center" vertical="center"/>
    </xf>
    <xf numFmtId="44" fontId="24" fillId="23" borderId="105" xfId="0" applyNumberFormat="1" applyFont="1" applyFill="1" applyBorder="1" applyAlignment="1">
      <alignment horizontal="center" vertical="center"/>
    </xf>
    <xf numFmtId="44" fontId="24" fillId="23" borderId="104" xfId="0" applyNumberFormat="1" applyFont="1" applyFill="1" applyBorder="1" applyAlignment="1">
      <alignment horizontal="center" vertical="center"/>
    </xf>
    <xf numFmtId="44" fontId="24" fillId="0" borderId="80" xfId="0" applyNumberFormat="1" applyFont="1" applyBorder="1" applyAlignment="1" applyProtection="1">
      <alignment horizontal="center" vertical="center"/>
      <protection locked="0"/>
    </xf>
    <xf numFmtId="44" fontId="24" fillId="0" borderId="81" xfId="0" applyNumberFormat="1" applyFont="1" applyBorder="1" applyAlignment="1" applyProtection="1">
      <alignment horizontal="center" vertical="center"/>
      <protection locked="0"/>
    </xf>
    <xf numFmtId="44" fontId="24" fillId="23" borderId="110" xfId="0" applyNumberFormat="1" applyFont="1" applyFill="1" applyBorder="1" applyAlignment="1">
      <alignment horizontal="center" vertical="center"/>
    </xf>
    <xf numFmtId="44" fontId="24" fillId="23" borderId="111" xfId="0" applyNumberFormat="1" applyFont="1" applyFill="1" applyBorder="1" applyAlignment="1">
      <alignment horizontal="center" vertical="center"/>
    </xf>
    <xf numFmtId="44" fontId="24" fillId="23" borderId="112" xfId="0" applyNumberFormat="1" applyFont="1" applyFill="1" applyBorder="1" applyAlignment="1">
      <alignment horizontal="center" vertical="center"/>
    </xf>
    <xf numFmtId="44" fontId="24" fillId="23" borderId="113" xfId="0" applyNumberFormat="1" applyFont="1" applyFill="1" applyBorder="1" applyAlignment="1">
      <alignment horizontal="center" vertical="center"/>
    </xf>
    <xf numFmtId="44" fontId="24" fillId="23" borderId="114" xfId="0" applyNumberFormat="1" applyFont="1" applyFill="1" applyBorder="1" applyAlignment="1">
      <alignment horizontal="center" vertical="center"/>
    </xf>
    <xf numFmtId="44" fontId="24" fillId="23" borderId="115" xfId="0" applyNumberFormat="1" applyFont="1" applyFill="1" applyBorder="1" applyAlignment="1">
      <alignment horizontal="center" vertical="center"/>
    </xf>
    <xf numFmtId="44" fontId="24" fillId="23" borderId="116" xfId="0" applyNumberFormat="1" applyFont="1" applyFill="1" applyBorder="1" applyAlignment="1">
      <alignment horizontal="center" vertical="center"/>
    </xf>
    <xf numFmtId="44" fontId="24" fillId="23" borderId="117" xfId="0" applyNumberFormat="1" applyFont="1" applyFill="1" applyBorder="1" applyAlignment="1">
      <alignment horizontal="center" vertical="center"/>
    </xf>
    <xf numFmtId="44" fontId="24" fillId="23" borderId="118" xfId="0" applyNumberFormat="1" applyFont="1" applyFill="1" applyBorder="1" applyAlignment="1">
      <alignment horizontal="center" vertical="center"/>
    </xf>
    <xf numFmtId="44" fontId="32" fillId="0" borderId="122" xfId="1" applyFont="1" applyFill="1" applyBorder="1" applyAlignment="1" applyProtection="1">
      <alignment horizontal="center" vertical="center"/>
      <protection locked="0"/>
    </xf>
    <xf numFmtId="44" fontId="32" fillId="0" borderId="81" xfId="1" applyFont="1" applyFill="1" applyBorder="1" applyAlignment="1" applyProtection="1">
      <alignment horizontal="center" vertical="center"/>
      <protection locked="0"/>
    </xf>
    <xf numFmtId="44" fontId="32" fillId="22" borderId="61" xfId="1" applyFont="1" applyFill="1" applyBorder="1" applyAlignment="1">
      <alignment horizontal="center" vertical="center"/>
    </xf>
    <xf numFmtId="44" fontId="9" fillId="4" borderId="56" xfId="0" applyNumberFormat="1" applyFont="1" applyFill="1" applyBorder="1" applyAlignment="1">
      <alignment horizontal="center" vertical="center"/>
    </xf>
    <xf numFmtId="0" fontId="2" fillId="0" borderId="62" xfId="0" applyFont="1" applyBorder="1" applyAlignment="1">
      <alignment horizontal="left" vertical="top" wrapText="1"/>
    </xf>
    <xf numFmtId="0" fontId="26" fillId="0" borderId="61" xfId="0" applyFont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27" fillId="0" borderId="61" xfId="0" applyFont="1" applyBorder="1" applyAlignment="1" applyProtection="1">
      <alignment horizontal="left" vertical="center"/>
      <protection locked="0"/>
    </xf>
    <xf numFmtId="0" fontId="25" fillId="21" borderId="6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13" fillId="2" borderId="1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14" fillId="3" borderId="13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6" fillId="0" borderId="15" xfId="0" applyFont="1" applyBorder="1"/>
    <xf numFmtId="0" fontId="16" fillId="9" borderId="26" xfId="0" applyFont="1" applyFill="1" applyBorder="1" applyAlignment="1">
      <alignment horizontal="center" vertical="center"/>
    </xf>
    <xf numFmtId="0" fontId="6" fillId="0" borderId="30" xfId="0" applyFont="1" applyBorder="1"/>
    <xf numFmtId="0" fontId="6" fillId="0" borderId="32" xfId="0" applyFont="1" applyBorder="1"/>
    <xf numFmtId="0" fontId="16" fillId="5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6" fillId="0" borderId="19" xfId="0" applyFont="1" applyBorder="1"/>
    <xf numFmtId="0" fontId="31" fillId="24" borderId="65" xfId="0" applyFont="1" applyFill="1" applyBorder="1" applyAlignment="1">
      <alignment horizontal="center" vertical="center" wrapText="1"/>
    </xf>
    <xf numFmtId="0" fontId="31" fillId="24" borderId="71" xfId="0" applyFont="1" applyFill="1" applyBorder="1" applyAlignment="1">
      <alignment horizontal="center" vertical="center" wrapText="1"/>
    </xf>
    <xf numFmtId="0" fontId="30" fillId="21" borderId="72" xfId="0" applyFont="1" applyFill="1" applyBorder="1" applyAlignment="1">
      <alignment horizontal="center" vertical="center" wrapText="1"/>
    </xf>
    <xf numFmtId="0" fontId="30" fillId="21" borderId="67" xfId="0" applyFont="1" applyFill="1" applyBorder="1" applyAlignment="1">
      <alignment horizontal="center" vertical="center" wrapText="1"/>
    </xf>
    <xf numFmtId="0" fontId="30" fillId="21" borderId="69" xfId="0" applyFont="1" applyFill="1" applyBorder="1" applyAlignment="1">
      <alignment horizontal="center" vertical="center" wrapText="1"/>
    </xf>
    <xf numFmtId="0" fontId="29" fillId="23" borderId="0" xfId="0" applyFont="1" applyFill="1" applyAlignment="1">
      <alignment horizontal="center" vertical="center" wrapText="1"/>
    </xf>
    <xf numFmtId="0" fontId="30" fillId="21" borderId="66" xfId="0" applyFont="1" applyFill="1" applyBorder="1" applyAlignment="1">
      <alignment horizontal="center" vertical="center" wrapText="1"/>
    </xf>
    <xf numFmtId="0" fontId="30" fillId="21" borderId="68" xfId="0" applyFont="1" applyFill="1" applyBorder="1" applyAlignment="1">
      <alignment horizontal="center" vertical="center" wrapText="1"/>
    </xf>
    <xf numFmtId="0" fontId="31" fillId="24" borderId="70" xfId="0" applyFont="1" applyFill="1" applyBorder="1" applyAlignment="1">
      <alignment horizontal="center" vertical="center" wrapText="1"/>
    </xf>
    <xf numFmtId="0" fontId="3" fillId="23" borderId="0" xfId="0" applyFont="1" applyFill="1" applyAlignment="1">
      <alignment horizontal="left" vertical="top" wrapText="1"/>
    </xf>
    <xf numFmtId="0" fontId="30" fillId="21" borderId="127" xfId="0" applyFont="1" applyFill="1" applyBorder="1" applyAlignment="1">
      <alignment horizontal="center" vertical="center" wrapText="1"/>
    </xf>
    <xf numFmtId="0" fontId="30" fillId="21" borderId="128" xfId="0" applyFont="1" applyFill="1" applyBorder="1" applyAlignment="1">
      <alignment horizontal="center" vertical="center" wrapText="1"/>
    </xf>
    <xf numFmtId="0" fontId="23" fillId="21" borderId="89" xfId="0" applyFont="1" applyFill="1" applyBorder="1" applyAlignment="1">
      <alignment horizontal="center" vertical="center"/>
    </xf>
    <xf numFmtId="0" fontId="23" fillId="21" borderId="95" xfId="0" applyFont="1" applyFill="1" applyBorder="1" applyAlignment="1">
      <alignment horizontal="center" vertical="center"/>
    </xf>
    <xf numFmtId="0" fontId="23" fillId="21" borderId="103" xfId="0" applyFont="1" applyFill="1" applyBorder="1" applyAlignment="1">
      <alignment horizontal="center" vertical="center"/>
    </xf>
    <xf numFmtId="0" fontId="23" fillId="21" borderId="74" xfId="0" applyFont="1" applyFill="1" applyBorder="1" applyAlignment="1">
      <alignment horizontal="center" vertical="center" wrapText="1"/>
    </xf>
    <xf numFmtId="0" fontId="23" fillId="21" borderId="75" xfId="0" applyFont="1" applyFill="1" applyBorder="1" applyAlignment="1">
      <alignment horizontal="center" vertical="center" wrapText="1"/>
    </xf>
    <xf numFmtId="0" fontId="23" fillId="21" borderId="85" xfId="0" applyFont="1" applyFill="1" applyBorder="1" applyAlignment="1">
      <alignment horizontal="center" vertical="center"/>
    </xf>
    <xf numFmtId="0" fontId="23" fillId="21" borderId="92" xfId="0" applyFont="1" applyFill="1" applyBorder="1" applyAlignment="1">
      <alignment horizontal="center" vertical="center"/>
    </xf>
    <xf numFmtId="0" fontId="23" fillId="21" borderId="97" xfId="0" applyFont="1" applyFill="1" applyBorder="1" applyAlignment="1">
      <alignment horizontal="center" vertical="center"/>
    </xf>
    <xf numFmtId="0" fontId="30" fillId="21" borderId="120" xfId="0" applyFont="1" applyFill="1" applyBorder="1" applyAlignment="1">
      <alignment horizontal="center" vertical="center"/>
    </xf>
    <xf numFmtId="0" fontId="30" fillId="21" borderId="121" xfId="0" applyFont="1" applyFill="1" applyBorder="1" applyAlignment="1">
      <alignment horizontal="center" vertical="center"/>
    </xf>
    <xf numFmtId="0" fontId="30" fillId="21" borderId="129" xfId="0" applyFont="1" applyFill="1" applyBorder="1" applyAlignment="1">
      <alignment horizontal="center" vertical="center"/>
    </xf>
    <xf numFmtId="0" fontId="33" fillId="21" borderId="130" xfId="0" applyFont="1" applyFill="1" applyBorder="1" applyAlignment="1">
      <alignment horizontal="center"/>
    </xf>
    <xf numFmtId="0" fontId="1" fillId="0" borderId="62" xfId="0" applyFont="1" applyBorder="1" applyAlignment="1">
      <alignment horizontal="left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51BA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152400</xdr:rowOff>
    </xdr:from>
    <xdr:to>
      <xdr:col>3</xdr:col>
      <xdr:colOff>296789</xdr:colOff>
      <xdr:row>3</xdr:row>
      <xdr:rowOff>25400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561E9D1-12EF-5F4F-84CB-6981B377D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39700" y="152400"/>
          <a:ext cx="2887589" cy="44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190500</xdr:rowOff>
    </xdr:from>
    <xdr:to>
      <xdr:col>1</xdr:col>
      <xdr:colOff>2455789</xdr:colOff>
      <xdr:row>2</xdr:row>
      <xdr:rowOff>104775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58667B0-46C0-AB45-AC8B-53560F2C1A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241300" y="190500"/>
          <a:ext cx="2887589" cy="444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1244</xdr:colOff>
      <xdr:row>3</xdr:row>
      <xdr:rowOff>4306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393E66F-736A-0A42-A206-2212DB588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77800"/>
          <a:ext cx="2338044" cy="359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4974</xdr:colOff>
      <xdr:row>3</xdr:row>
      <xdr:rowOff>12700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0DD311C-0742-BE42-A978-7EABEE2D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77800"/>
          <a:ext cx="2392574" cy="368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87476</xdr:colOff>
      <xdr:row>3</xdr:row>
      <xdr:rowOff>25400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C43F017-91F5-194E-A5C4-7D25CDF6D9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0" y="177800"/>
          <a:ext cx="2475076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267944</xdr:colOff>
      <xdr:row>3</xdr:row>
      <xdr:rowOff>4306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7D48E84-994A-AA4D-910A-EBDE051D70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177800" y="177800"/>
          <a:ext cx="2338044" cy="359906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114300</xdr:rowOff>
    </xdr:from>
    <xdr:to>
      <xdr:col>3</xdr:col>
      <xdr:colOff>937996</xdr:colOff>
      <xdr:row>3</xdr:row>
      <xdr:rowOff>63500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70E7CB49-56C7-5675-777C-DB8AE6A305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14"/>
        <a:stretch/>
      </xdr:blipFill>
      <xdr:spPr>
        <a:xfrm>
          <a:off x="88900" y="114300"/>
          <a:ext cx="3135096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activeCell="A2" sqref="A2"/>
    </sheetView>
  </sheetViews>
  <sheetFormatPr defaultColWidth="14.453125" defaultRowHeight="15" customHeight="1" x14ac:dyDescent="0.35"/>
  <cols>
    <col min="1" max="1" width="13.453125" customWidth="1"/>
    <col min="2" max="2" width="8.6328125" customWidth="1"/>
    <col min="3" max="3" width="13.6328125" customWidth="1"/>
    <col min="4" max="4" width="22.1796875" customWidth="1"/>
    <col min="5" max="5" width="11.453125" customWidth="1"/>
    <col min="6" max="6" width="12.81640625" customWidth="1"/>
    <col min="7" max="26" width="8.6328125" customWidth="1"/>
  </cols>
  <sheetData>
    <row r="1" spans="1:26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4">
      <c r="A5" s="256" t="s">
        <v>83</v>
      </c>
      <c r="B5" s="256"/>
      <c r="C5" s="256"/>
      <c r="D5" s="256"/>
      <c r="E5" s="256"/>
      <c r="F5" s="256"/>
      <c r="G5" s="256"/>
      <c r="H5" s="2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thickBot="1" x14ac:dyDescent="0.4">
      <c r="A6" s="253" t="s">
        <v>0</v>
      </c>
      <c r="B6" s="254"/>
      <c r="C6" s="254"/>
      <c r="D6" s="255" t="s">
        <v>1</v>
      </c>
      <c r="E6" s="255"/>
      <c r="F6" s="255"/>
      <c r="G6" s="255"/>
      <c r="H6" s="25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thickBot="1" x14ac:dyDescent="0.4">
      <c r="A7" s="253" t="s">
        <v>2</v>
      </c>
      <c r="B7" s="254"/>
      <c r="C7" s="254"/>
      <c r="D7" s="255" t="s">
        <v>3</v>
      </c>
      <c r="E7" s="255"/>
      <c r="F7" s="255"/>
      <c r="G7" s="255"/>
      <c r="H7" s="25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thickBot="1" x14ac:dyDescent="0.4">
      <c r="A8" s="253" t="s">
        <v>4</v>
      </c>
      <c r="B8" s="254"/>
      <c r="C8" s="254"/>
      <c r="D8" s="255" t="s">
        <v>5</v>
      </c>
      <c r="E8" s="255"/>
      <c r="F8" s="255"/>
      <c r="G8" s="255"/>
      <c r="H8" s="25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thickBot="1" x14ac:dyDescent="0.4">
      <c r="A9" s="253" t="s">
        <v>6</v>
      </c>
      <c r="B9" s="254"/>
      <c r="C9" s="254"/>
      <c r="D9" s="255"/>
      <c r="E9" s="255"/>
      <c r="F9" s="255"/>
      <c r="G9" s="255"/>
      <c r="H9" s="25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8.5" customHeight="1" thickBot="1" x14ac:dyDescent="0.4">
      <c r="A10" s="253" t="s">
        <v>7</v>
      </c>
      <c r="B10" s="254"/>
      <c r="C10" s="254"/>
      <c r="D10" s="255"/>
      <c r="E10" s="255"/>
      <c r="F10" s="255"/>
      <c r="G10" s="255"/>
      <c r="H10" s="25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.25" customHeight="1" thickBot="1" x14ac:dyDescent="0.4">
      <c r="A11" s="253" t="s">
        <v>8</v>
      </c>
      <c r="B11" s="254"/>
      <c r="C11" s="254"/>
      <c r="D11" s="255"/>
      <c r="E11" s="255"/>
      <c r="F11" s="255"/>
      <c r="G11" s="255"/>
      <c r="H11" s="25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 x14ac:dyDescent="0.4">
      <c r="A12" s="253" t="s">
        <v>9</v>
      </c>
      <c r="B12" s="254"/>
      <c r="C12" s="254"/>
      <c r="D12" s="255"/>
      <c r="E12" s="255"/>
      <c r="F12" s="255"/>
      <c r="G12" s="255"/>
      <c r="H12" s="25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">
    <mergeCell ref="A12:C12"/>
    <mergeCell ref="D12:H12"/>
    <mergeCell ref="A5:H5"/>
    <mergeCell ref="A6:C6"/>
    <mergeCell ref="D6:H6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D11:H11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98"/>
  <sheetViews>
    <sheetView showGridLines="0" workbookViewId="0">
      <selection activeCell="B5" sqref="B5"/>
    </sheetView>
  </sheetViews>
  <sheetFormatPr defaultColWidth="14.453125" defaultRowHeight="15" customHeight="1" x14ac:dyDescent="0.35"/>
  <cols>
    <col min="1" max="1" width="8.81640625" customWidth="1"/>
    <col min="2" max="2" width="155.1796875" customWidth="1"/>
    <col min="3" max="26" width="8.6328125" customWidth="1"/>
  </cols>
  <sheetData>
    <row r="1" spans="1:2" ht="21" customHeight="1" x14ac:dyDescent="0.35">
      <c r="A1" s="3"/>
    </row>
    <row r="2" spans="1:2" ht="21" customHeight="1" x14ac:dyDescent="0.35">
      <c r="A2" s="3"/>
    </row>
    <row r="3" spans="1:2" ht="21" customHeight="1" x14ac:dyDescent="0.35">
      <c r="A3" s="3"/>
      <c r="B3" s="147"/>
    </row>
    <row r="4" spans="1:2" ht="21" customHeight="1" x14ac:dyDescent="0.35">
      <c r="A4" s="148" t="s">
        <v>10</v>
      </c>
      <c r="B4" s="149" t="s">
        <v>11</v>
      </c>
    </row>
    <row r="5" spans="1:2" ht="159.5" x14ac:dyDescent="0.35">
      <c r="A5" s="150" t="s">
        <v>87</v>
      </c>
      <c r="B5" s="295" t="s">
        <v>93</v>
      </c>
    </row>
    <row r="6" spans="1:2" ht="14.5" x14ac:dyDescent="0.35">
      <c r="A6" s="150" t="s">
        <v>12</v>
      </c>
      <c r="B6" s="196" t="s">
        <v>88</v>
      </c>
    </row>
    <row r="7" spans="1:2" ht="14.5" x14ac:dyDescent="0.35">
      <c r="A7" s="150" t="s">
        <v>89</v>
      </c>
      <c r="B7" s="252" t="s">
        <v>90</v>
      </c>
    </row>
    <row r="8" spans="1:2" ht="21" customHeight="1" x14ac:dyDescent="0.35">
      <c r="A8" s="3"/>
    </row>
    <row r="9" spans="1:2" ht="21" customHeight="1" x14ac:dyDescent="0.35">
      <c r="A9" s="3"/>
    </row>
    <row r="10" spans="1:2" ht="21" customHeight="1" x14ac:dyDescent="0.35">
      <c r="A10" s="3"/>
    </row>
    <row r="11" spans="1:2" ht="21" customHeight="1" x14ac:dyDescent="0.35">
      <c r="A11" s="3"/>
    </row>
    <row r="12" spans="1:2" ht="21" customHeight="1" x14ac:dyDescent="0.35">
      <c r="A12" s="3"/>
    </row>
    <row r="13" spans="1:2" ht="21" customHeight="1" x14ac:dyDescent="0.35">
      <c r="A13" s="3"/>
    </row>
    <row r="14" spans="1:2" ht="21" customHeight="1" x14ac:dyDescent="0.35">
      <c r="A14" s="3"/>
    </row>
    <row r="15" spans="1:2" ht="21" customHeight="1" x14ac:dyDescent="0.35">
      <c r="A15" s="3"/>
    </row>
    <row r="16" spans="1:2" ht="21" customHeight="1" x14ac:dyDescent="0.35">
      <c r="A16" s="3"/>
    </row>
    <row r="17" spans="1:1" ht="21" customHeight="1" x14ac:dyDescent="0.35">
      <c r="A17" s="3"/>
    </row>
    <row r="18" spans="1:1" ht="21" customHeight="1" x14ac:dyDescent="0.35">
      <c r="A18" s="3"/>
    </row>
    <row r="19" spans="1:1" ht="21" customHeight="1" x14ac:dyDescent="0.35">
      <c r="A19" s="3"/>
    </row>
    <row r="20" spans="1:1" ht="21" customHeight="1" x14ac:dyDescent="0.35">
      <c r="A20" s="3"/>
    </row>
    <row r="21" spans="1:1" ht="21" customHeight="1" x14ac:dyDescent="0.35">
      <c r="A21" s="3"/>
    </row>
    <row r="22" spans="1:1" ht="21" customHeight="1" x14ac:dyDescent="0.35">
      <c r="A22" s="3"/>
    </row>
    <row r="23" spans="1:1" ht="21" customHeight="1" x14ac:dyDescent="0.35">
      <c r="A23" s="3"/>
    </row>
    <row r="24" spans="1:1" ht="21" customHeight="1" x14ac:dyDescent="0.35">
      <c r="A24" s="3"/>
    </row>
    <row r="25" spans="1:1" ht="21" customHeight="1" x14ac:dyDescent="0.35">
      <c r="A25" s="3"/>
    </row>
    <row r="26" spans="1:1" ht="21" customHeight="1" x14ac:dyDescent="0.35">
      <c r="A26" s="3"/>
    </row>
    <row r="27" spans="1:1" ht="21" customHeight="1" x14ac:dyDescent="0.35">
      <c r="A27" s="3"/>
    </row>
    <row r="28" spans="1:1" ht="21" customHeight="1" x14ac:dyDescent="0.35">
      <c r="A28" s="3"/>
    </row>
    <row r="29" spans="1:1" ht="21" customHeight="1" x14ac:dyDescent="0.35">
      <c r="A29" s="3"/>
    </row>
    <row r="30" spans="1:1" ht="21" customHeight="1" x14ac:dyDescent="0.35">
      <c r="A30" s="3"/>
    </row>
    <row r="31" spans="1:1" ht="21" customHeight="1" x14ac:dyDescent="0.35">
      <c r="A31" s="3"/>
    </row>
    <row r="32" spans="1:1" ht="21" customHeight="1" x14ac:dyDescent="0.35">
      <c r="A32" s="3"/>
    </row>
    <row r="33" spans="1:1" ht="21" customHeight="1" x14ac:dyDescent="0.35">
      <c r="A33" s="3"/>
    </row>
    <row r="34" spans="1:1" ht="21" customHeight="1" x14ac:dyDescent="0.35">
      <c r="A34" s="3"/>
    </row>
    <row r="35" spans="1:1" ht="21" customHeight="1" x14ac:dyDescent="0.35">
      <c r="A35" s="3"/>
    </row>
    <row r="36" spans="1:1" ht="21" customHeight="1" x14ac:dyDescent="0.35">
      <c r="A36" s="3"/>
    </row>
    <row r="37" spans="1:1" ht="21" customHeight="1" x14ac:dyDescent="0.35">
      <c r="A37" s="3"/>
    </row>
    <row r="38" spans="1:1" ht="21" customHeight="1" x14ac:dyDescent="0.35">
      <c r="A38" s="3"/>
    </row>
    <row r="39" spans="1:1" ht="21" customHeight="1" x14ac:dyDescent="0.35">
      <c r="A39" s="3"/>
    </row>
    <row r="40" spans="1:1" ht="21" customHeight="1" x14ac:dyDescent="0.35">
      <c r="A40" s="3"/>
    </row>
    <row r="41" spans="1:1" ht="21" customHeight="1" x14ac:dyDescent="0.35">
      <c r="A41" s="3"/>
    </row>
    <row r="42" spans="1:1" ht="21" customHeight="1" x14ac:dyDescent="0.35">
      <c r="A42" s="3"/>
    </row>
    <row r="43" spans="1:1" ht="21" customHeight="1" x14ac:dyDescent="0.35">
      <c r="A43" s="3"/>
    </row>
    <row r="44" spans="1:1" ht="21" customHeight="1" x14ac:dyDescent="0.35">
      <c r="A44" s="3"/>
    </row>
    <row r="45" spans="1:1" ht="21" customHeight="1" x14ac:dyDescent="0.35">
      <c r="A45" s="3"/>
    </row>
    <row r="46" spans="1:1" ht="21" customHeight="1" x14ac:dyDescent="0.35">
      <c r="A46" s="3"/>
    </row>
    <row r="47" spans="1:1" ht="21" customHeight="1" x14ac:dyDescent="0.35">
      <c r="A47" s="3"/>
    </row>
    <row r="48" spans="1:1" ht="21" customHeight="1" x14ac:dyDescent="0.35">
      <c r="A48" s="3"/>
    </row>
    <row r="49" spans="1:1" ht="21" customHeight="1" x14ac:dyDescent="0.35">
      <c r="A49" s="3"/>
    </row>
    <row r="50" spans="1:1" ht="21" customHeight="1" x14ac:dyDescent="0.35">
      <c r="A50" s="3"/>
    </row>
    <row r="51" spans="1:1" ht="21" customHeight="1" x14ac:dyDescent="0.35">
      <c r="A51" s="3"/>
    </row>
    <row r="52" spans="1:1" ht="21" customHeight="1" x14ac:dyDescent="0.35">
      <c r="A52" s="3"/>
    </row>
    <row r="53" spans="1:1" ht="21" customHeight="1" x14ac:dyDescent="0.35">
      <c r="A53" s="3"/>
    </row>
    <row r="54" spans="1:1" ht="21" customHeight="1" x14ac:dyDescent="0.35">
      <c r="A54" s="3"/>
    </row>
    <row r="55" spans="1:1" ht="21" customHeight="1" x14ac:dyDescent="0.35">
      <c r="A55" s="3"/>
    </row>
    <row r="56" spans="1:1" ht="21" customHeight="1" x14ac:dyDescent="0.35">
      <c r="A56" s="3"/>
    </row>
    <row r="57" spans="1:1" ht="21" customHeight="1" x14ac:dyDescent="0.35">
      <c r="A57" s="3"/>
    </row>
    <row r="58" spans="1:1" ht="21" customHeight="1" x14ac:dyDescent="0.35">
      <c r="A58" s="3"/>
    </row>
    <row r="59" spans="1:1" ht="21" customHeight="1" x14ac:dyDescent="0.35">
      <c r="A59" s="3"/>
    </row>
    <row r="60" spans="1:1" ht="21" customHeight="1" x14ac:dyDescent="0.35">
      <c r="A60" s="3"/>
    </row>
    <row r="61" spans="1:1" ht="21" customHeight="1" x14ac:dyDescent="0.35">
      <c r="A61" s="3"/>
    </row>
    <row r="62" spans="1:1" ht="21" customHeight="1" x14ac:dyDescent="0.35">
      <c r="A62" s="3"/>
    </row>
    <row r="63" spans="1:1" ht="21" customHeight="1" x14ac:dyDescent="0.35">
      <c r="A63" s="3"/>
    </row>
    <row r="64" spans="1:1" ht="21" customHeight="1" x14ac:dyDescent="0.35">
      <c r="A64" s="3"/>
    </row>
    <row r="65" spans="1:1" ht="21" customHeight="1" x14ac:dyDescent="0.35">
      <c r="A65" s="3"/>
    </row>
    <row r="66" spans="1:1" ht="21" customHeight="1" x14ac:dyDescent="0.35">
      <c r="A66" s="3"/>
    </row>
    <row r="67" spans="1:1" ht="21" customHeight="1" x14ac:dyDescent="0.35">
      <c r="A67" s="3"/>
    </row>
    <row r="68" spans="1:1" ht="21" customHeight="1" x14ac:dyDescent="0.35">
      <c r="A68" s="3"/>
    </row>
    <row r="69" spans="1:1" ht="21" customHeight="1" x14ac:dyDescent="0.35">
      <c r="A69" s="3"/>
    </row>
    <row r="70" spans="1:1" ht="21" customHeight="1" x14ac:dyDescent="0.35">
      <c r="A70" s="3"/>
    </row>
    <row r="71" spans="1:1" ht="21" customHeight="1" x14ac:dyDescent="0.35">
      <c r="A71" s="3"/>
    </row>
    <row r="72" spans="1:1" ht="21" customHeight="1" x14ac:dyDescent="0.35">
      <c r="A72" s="3"/>
    </row>
    <row r="73" spans="1:1" ht="21" customHeight="1" x14ac:dyDescent="0.35">
      <c r="A73" s="3"/>
    </row>
    <row r="74" spans="1:1" ht="21" customHeight="1" x14ac:dyDescent="0.35">
      <c r="A74" s="3"/>
    </row>
    <row r="75" spans="1:1" ht="21" customHeight="1" x14ac:dyDescent="0.35">
      <c r="A75" s="3"/>
    </row>
    <row r="76" spans="1:1" ht="21" customHeight="1" x14ac:dyDescent="0.35">
      <c r="A76" s="3"/>
    </row>
    <row r="77" spans="1:1" ht="21" customHeight="1" x14ac:dyDescent="0.35">
      <c r="A77" s="3"/>
    </row>
    <row r="78" spans="1:1" ht="21" customHeight="1" x14ac:dyDescent="0.35">
      <c r="A78" s="3"/>
    </row>
    <row r="79" spans="1:1" ht="21" customHeight="1" x14ac:dyDescent="0.35">
      <c r="A79" s="3"/>
    </row>
    <row r="80" spans="1:1" ht="21" customHeight="1" x14ac:dyDescent="0.35">
      <c r="A80" s="3"/>
    </row>
    <row r="81" spans="1:1" ht="21" customHeight="1" x14ac:dyDescent="0.35">
      <c r="A81" s="3"/>
    </row>
    <row r="82" spans="1:1" ht="21" customHeight="1" x14ac:dyDescent="0.35">
      <c r="A82" s="3"/>
    </row>
    <row r="83" spans="1:1" ht="21" customHeight="1" x14ac:dyDescent="0.35">
      <c r="A83" s="3"/>
    </row>
    <row r="84" spans="1:1" ht="21" customHeight="1" x14ac:dyDescent="0.35">
      <c r="A84" s="3"/>
    </row>
    <row r="85" spans="1:1" ht="21" customHeight="1" x14ac:dyDescent="0.35">
      <c r="A85" s="3"/>
    </row>
    <row r="86" spans="1:1" ht="21" customHeight="1" x14ac:dyDescent="0.35">
      <c r="A86" s="3"/>
    </row>
    <row r="87" spans="1:1" ht="21" customHeight="1" x14ac:dyDescent="0.35">
      <c r="A87" s="3"/>
    </row>
    <row r="88" spans="1:1" ht="21" customHeight="1" x14ac:dyDescent="0.35">
      <c r="A88" s="3"/>
    </row>
    <row r="89" spans="1:1" ht="21" customHeight="1" x14ac:dyDescent="0.35">
      <c r="A89" s="3"/>
    </row>
    <row r="90" spans="1:1" ht="21" customHeight="1" x14ac:dyDescent="0.35">
      <c r="A90" s="3"/>
    </row>
    <row r="91" spans="1:1" ht="21" customHeight="1" x14ac:dyDescent="0.35">
      <c r="A91" s="3"/>
    </row>
    <row r="92" spans="1:1" ht="21" customHeight="1" x14ac:dyDescent="0.35">
      <c r="A92" s="3"/>
    </row>
    <row r="93" spans="1:1" ht="21" customHeight="1" x14ac:dyDescent="0.35">
      <c r="A93" s="3"/>
    </row>
    <row r="94" spans="1:1" ht="21" customHeight="1" x14ac:dyDescent="0.35">
      <c r="A94" s="3"/>
    </row>
    <row r="95" spans="1:1" ht="21" customHeight="1" x14ac:dyDescent="0.35">
      <c r="A95" s="3"/>
    </row>
    <row r="96" spans="1:1" ht="21" customHeight="1" x14ac:dyDescent="0.35">
      <c r="A96" s="3"/>
    </row>
    <row r="97" spans="1:1" ht="21" customHeight="1" x14ac:dyDescent="0.35">
      <c r="A97" s="3"/>
    </row>
    <row r="98" spans="1:1" ht="21" customHeight="1" x14ac:dyDescent="0.35">
      <c r="A98" s="3"/>
    </row>
    <row r="99" spans="1:1" ht="21" customHeight="1" x14ac:dyDescent="0.35">
      <c r="A99" s="3"/>
    </row>
    <row r="100" spans="1:1" ht="21" customHeight="1" x14ac:dyDescent="0.35">
      <c r="A100" s="3"/>
    </row>
    <row r="101" spans="1:1" ht="21" customHeight="1" x14ac:dyDescent="0.35">
      <c r="A101" s="3"/>
    </row>
    <row r="102" spans="1:1" ht="21" customHeight="1" x14ac:dyDescent="0.35">
      <c r="A102" s="3"/>
    </row>
    <row r="103" spans="1:1" ht="21" customHeight="1" x14ac:dyDescent="0.35">
      <c r="A103" s="3"/>
    </row>
    <row r="104" spans="1:1" ht="21" customHeight="1" x14ac:dyDescent="0.35">
      <c r="A104" s="3"/>
    </row>
    <row r="105" spans="1:1" ht="21" customHeight="1" x14ac:dyDescent="0.35">
      <c r="A105" s="3"/>
    </row>
    <row r="106" spans="1:1" ht="21" customHeight="1" x14ac:dyDescent="0.35">
      <c r="A106" s="3"/>
    </row>
    <row r="107" spans="1:1" ht="21" customHeight="1" x14ac:dyDescent="0.35">
      <c r="A107" s="3"/>
    </row>
    <row r="108" spans="1:1" ht="21" customHeight="1" x14ac:dyDescent="0.35">
      <c r="A108" s="3"/>
    </row>
    <row r="109" spans="1:1" ht="21" customHeight="1" x14ac:dyDescent="0.35">
      <c r="A109" s="3"/>
    </row>
    <row r="110" spans="1:1" ht="21" customHeight="1" x14ac:dyDescent="0.35">
      <c r="A110" s="3"/>
    </row>
    <row r="111" spans="1:1" ht="21" customHeight="1" x14ac:dyDescent="0.35">
      <c r="A111" s="3"/>
    </row>
    <row r="112" spans="1:1" ht="21" customHeight="1" x14ac:dyDescent="0.35">
      <c r="A112" s="3"/>
    </row>
    <row r="113" spans="1:1" ht="21" customHeight="1" x14ac:dyDescent="0.35">
      <c r="A113" s="3"/>
    </row>
    <row r="114" spans="1:1" ht="21" customHeight="1" x14ac:dyDescent="0.35">
      <c r="A114" s="3"/>
    </row>
    <row r="115" spans="1:1" ht="21" customHeight="1" x14ac:dyDescent="0.35">
      <c r="A115" s="3"/>
    </row>
    <row r="116" spans="1:1" ht="21" customHeight="1" x14ac:dyDescent="0.35">
      <c r="A116" s="3"/>
    </row>
    <row r="117" spans="1:1" ht="21" customHeight="1" x14ac:dyDescent="0.35">
      <c r="A117" s="3"/>
    </row>
    <row r="118" spans="1:1" ht="21" customHeight="1" x14ac:dyDescent="0.35">
      <c r="A118" s="3"/>
    </row>
    <row r="119" spans="1:1" ht="21" customHeight="1" x14ac:dyDescent="0.35">
      <c r="A119" s="3"/>
    </row>
    <row r="120" spans="1:1" ht="21" customHeight="1" x14ac:dyDescent="0.35">
      <c r="A120" s="3"/>
    </row>
    <row r="121" spans="1:1" ht="21" customHeight="1" x14ac:dyDescent="0.35">
      <c r="A121" s="3"/>
    </row>
    <row r="122" spans="1:1" ht="21" customHeight="1" x14ac:dyDescent="0.35">
      <c r="A122" s="3"/>
    </row>
    <row r="123" spans="1:1" ht="21" customHeight="1" x14ac:dyDescent="0.35">
      <c r="A123" s="3"/>
    </row>
    <row r="124" spans="1:1" ht="21" customHeight="1" x14ac:dyDescent="0.35">
      <c r="A124" s="3"/>
    </row>
    <row r="125" spans="1:1" ht="21" customHeight="1" x14ac:dyDescent="0.35">
      <c r="A125" s="3"/>
    </row>
    <row r="126" spans="1:1" ht="21" customHeight="1" x14ac:dyDescent="0.35">
      <c r="A126" s="3"/>
    </row>
    <row r="127" spans="1:1" ht="21" customHeight="1" x14ac:dyDescent="0.35">
      <c r="A127" s="3"/>
    </row>
    <row r="128" spans="1:1" ht="21" customHeight="1" x14ac:dyDescent="0.35">
      <c r="A128" s="3"/>
    </row>
    <row r="129" spans="1:1" ht="21" customHeight="1" x14ac:dyDescent="0.35">
      <c r="A129" s="3"/>
    </row>
    <row r="130" spans="1:1" ht="21" customHeight="1" x14ac:dyDescent="0.35">
      <c r="A130" s="3"/>
    </row>
    <row r="131" spans="1:1" ht="21" customHeight="1" x14ac:dyDescent="0.35">
      <c r="A131" s="3"/>
    </row>
    <row r="132" spans="1:1" ht="21" customHeight="1" x14ac:dyDescent="0.35">
      <c r="A132" s="3"/>
    </row>
    <row r="133" spans="1:1" ht="21" customHeight="1" x14ac:dyDescent="0.35">
      <c r="A133" s="3"/>
    </row>
    <row r="134" spans="1:1" ht="21" customHeight="1" x14ac:dyDescent="0.35">
      <c r="A134" s="3"/>
    </row>
    <row r="135" spans="1:1" ht="21" customHeight="1" x14ac:dyDescent="0.35">
      <c r="A135" s="3"/>
    </row>
    <row r="136" spans="1:1" ht="21" customHeight="1" x14ac:dyDescent="0.35">
      <c r="A136" s="3"/>
    </row>
    <row r="137" spans="1:1" ht="21" customHeight="1" x14ac:dyDescent="0.35">
      <c r="A137" s="3"/>
    </row>
    <row r="138" spans="1:1" ht="21" customHeight="1" x14ac:dyDescent="0.35">
      <c r="A138" s="3"/>
    </row>
    <row r="139" spans="1:1" ht="21" customHeight="1" x14ac:dyDescent="0.35">
      <c r="A139" s="3"/>
    </row>
    <row r="140" spans="1:1" ht="21" customHeight="1" x14ac:dyDescent="0.35">
      <c r="A140" s="3"/>
    </row>
    <row r="141" spans="1:1" ht="21" customHeight="1" x14ac:dyDescent="0.35">
      <c r="A141" s="3"/>
    </row>
    <row r="142" spans="1:1" ht="21" customHeight="1" x14ac:dyDescent="0.35">
      <c r="A142" s="3"/>
    </row>
    <row r="143" spans="1:1" ht="21" customHeight="1" x14ac:dyDescent="0.35">
      <c r="A143" s="3"/>
    </row>
    <row r="144" spans="1:1" ht="21" customHeight="1" x14ac:dyDescent="0.35">
      <c r="A144" s="3"/>
    </row>
    <row r="145" spans="1:1" ht="21" customHeight="1" x14ac:dyDescent="0.35">
      <c r="A145" s="3"/>
    </row>
    <row r="146" spans="1:1" ht="21" customHeight="1" x14ac:dyDescent="0.35">
      <c r="A146" s="3"/>
    </row>
    <row r="147" spans="1:1" ht="21" customHeight="1" x14ac:dyDescent="0.35">
      <c r="A147" s="3"/>
    </row>
    <row r="148" spans="1:1" ht="21" customHeight="1" x14ac:dyDescent="0.35">
      <c r="A148" s="3"/>
    </row>
    <row r="149" spans="1:1" ht="21" customHeight="1" x14ac:dyDescent="0.35">
      <c r="A149" s="3"/>
    </row>
    <row r="150" spans="1:1" ht="21" customHeight="1" x14ac:dyDescent="0.35">
      <c r="A150" s="3"/>
    </row>
    <row r="151" spans="1:1" ht="21" customHeight="1" x14ac:dyDescent="0.35">
      <c r="A151" s="3"/>
    </row>
    <row r="152" spans="1:1" ht="21" customHeight="1" x14ac:dyDescent="0.35">
      <c r="A152" s="3"/>
    </row>
    <row r="153" spans="1:1" ht="21" customHeight="1" x14ac:dyDescent="0.35">
      <c r="A153" s="3"/>
    </row>
    <row r="154" spans="1:1" ht="21" customHeight="1" x14ac:dyDescent="0.35">
      <c r="A154" s="3"/>
    </row>
    <row r="155" spans="1:1" ht="21" customHeight="1" x14ac:dyDescent="0.35">
      <c r="A155" s="3"/>
    </row>
    <row r="156" spans="1:1" ht="21" customHeight="1" x14ac:dyDescent="0.35">
      <c r="A156" s="3"/>
    </row>
    <row r="157" spans="1:1" ht="21" customHeight="1" x14ac:dyDescent="0.35">
      <c r="A157" s="3"/>
    </row>
    <row r="158" spans="1:1" ht="21" customHeight="1" x14ac:dyDescent="0.35">
      <c r="A158" s="3"/>
    </row>
    <row r="159" spans="1:1" ht="21" customHeight="1" x14ac:dyDescent="0.35">
      <c r="A159" s="3"/>
    </row>
    <row r="160" spans="1:1" ht="21" customHeight="1" x14ac:dyDescent="0.35">
      <c r="A160" s="3"/>
    </row>
    <row r="161" spans="1:1" ht="21" customHeight="1" x14ac:dyDescent="0.35">
      <c r="A161" s="3"/>
    </row>
    <row r="162" spans="1:1" ht="21" customHeight="1" x14ac:dyDescent="0.35">
      <c r="A162" s="3"/>
    </row>
    <row r="163" spans="1:1" ht="21" customHeight="1" x14ac:dyDescent="0.35">
      <c r="A163" s="3"/>
    </row>
    <row r="164" spans="1:1" ht="21" customHeight="1" x14ac:dyDescent="0.35">
      <c r="A164" s="3"/>
    </row>
    <row r="165" spans="1:1" ht="21" customHeight="1" x14ac:dyDescent="0.35">
      <c r="A165" s="3"/>
    </row>
    <row r="166" spans="1:1" ht="21" customHeight="1" x14ac:dyDescent="0.35">
      <c r="A166" s="3"/>
    </row>
    <row r="167" spans="1:1" ht="21" customHeight="1" x14ac:dyDescent="0.35">
      <c r="A167" s="3"/>
    </row>
    <row r="168" spans="1:1" ht="21" customHeight="1" x14ac:dyDescent="0.35">
      <c r="A168" s="3"/>
    </row>
    <row r="169" spans="1:1" ht="21" customHeight="1" x14ac:dyDescent="0.35">
      <c r="A169" s="3"/>
    </row>
    <row r="170" spans="1:1" ht="21" customHeight="1" x14ac:dyDescent="0.35">
      <c r="A170" s="3"/>
    </row>
    <row r="171" spans="1:1" ht="21" customHeight="1" x14ac:dyDescent="0.35">
      <c r="A171" s="3"/>
    </row>
    <row r="172" spans="1:1" ht="21" customHeight="1" x14ac:dyDescent="0.35">
      <c r="A172" s="3"/>
    </row>
    <row r="173" spans="1:1" ht="21" customHeight="1" x14ac:dyDescent="0.35">
      <c r="A173" s="3"/>
    </row>
    <row r="174" spans="1:1" ht="21" customHeight="1" x14ac:dyDescent="0.35">
      <c r="A174" s="3"/>
    </row>
    <row r="175" spans="1:1" ht="21" customHeight="1" x14ac:dyDescent="0.35">
      <c r="A175" s="3"/>
    </row>
    <row r="176" spans="1:1" ht="21" customHeight="1" x14ac:dyDescent="0.35">
      <c r="A176" s="3"/>
    </row>
    <row r="177" spans="1:1" ht="21" customHeight="1" x14ac:dyDescent="0.35">
      <c r="A177" s="3"/>
    </row>
    <row r="178" spans="1:1" ht="21" customHeight="1" x14ac:dyDescent="0.35">
      <c r="A178" s="3"/>
    </row>
    <row r="179" spans="1:1" ht="21" customHeight="1" x14ac:dyDescent="0.35">
      <c r="A179" s="3"/>
    </row>
    <row r="180" spans="1:1" ht="21" customHeight="1" x14ac:dyDescent="0.35">
      <c r="A180" s="3"/>
    </row>
    <row r="181" spans="1:1" ht="21" customHeight="1" x14ac:dyDescent="0.35">
      <c r="A181" s="3"/>
    </row>
    <row r="182" spans="1:1" ht="21" customHeight="1" x14ac:dyDescent="0.35">
      <c r="A182" s="3"/>
    </row>
    <row r="183" spans="1:1" ht="21" customHeight="1" x14ac:dyDescent="0.35">
      <c r="A183" s="3"/>
    </row>
    <row r="184" spans="1:1" ht="21" customHeight="1" x14ac:dyDescent="0.35">
      <c r="A184" s="3"/>
    </row>
    <row r="185" spans="1:1" ht="21" customHeight="1" x14ac:dyDescent="0.35">
      <c r="A185" s="3"/>
    </row>
    <row r="186" spans="1:1" ht="21" customHeight="1" x14ac:dyDescent="0.35">
      <c r="A186" s="3"/>
    </row>
    <row r="187" spans="1:1" ht="21" customHeight="1" x14ac:dyDescent="0.35">
      <c r="A187" s="3"/>
    </row>
    <row r="188" spans="1:1" ht="21" customHeight="1" x14ac:dyDescent="0.35">
      <c r="A188" s="3"/>
    </row>
    <row r="189" spans="1:1" ht="21" customHeight="1" x14ac:dyDescent="0.35">
      <c r="A189" s="3"/>
    </row>
    <row r="190" spans="1:1" ht="21" customHeight="1" x14ac:dyDescent="0.35">
      <c r="A190" s="3"/>
    </row>
    <row r="191" spans="1:1" ht="21" customHeight="1" x14ac:dyDescent="0.35">
      <c r="A191" s="3"/>
    </row>
    <row r="192" spans="1:1" ht="21" customHeight="1" x14ac:dyDescent="0.35">
      <c r="A192" s="3"/>
    </row>
    <row r="193" spans="1:1" ht="21" customHeight="1" x14ac:dyDescent="0.35">
      <c r="A193" s="3"/>
    </row>
    <row r="194" spans="1:1" ht="21" customHeight="1" x14ac:dyDescent="0.35">
      <c r="A194" s="3"/>
    </row>
    <row r="195" spans="1:1" ht="21" customHeight="1" x14ac:dyDescent="0.35">
      <c r="A195" s="3"/>
    </row>
    <row r="196" spans="1:1" ht="21" customHeight="1" x14ac:dyDescent="0.35">
      <c r="A196" s="3"/>
    </row>
    <row r="197" spans="1:1" ht="21" customHeight="1" x14ac:dyDescent="0.35">
      <c r="A197" s="3"/>
    </row>
    <row r="198" spans="1:1" ht="21" customHeight="1" x14ac:dyDescent="0.35">
      <c r="A198" s="3"/>
    </row>
    <row r="199" spans="1:1" ht="21" customHeight="1" x14ac:dyDescent="0.35">
      <c r="A199" s="3"/>
    </row>
    <row r="200" spans="1:1" ht="21" customHeight="1" x14ac:dyDescent="0.35">
      <c r="A200" s="3"/>
    </row>
    <row r="201" spans="1:1" ht="21" customHeight="1" x14ac:dyDescent="0.35">
      <c r="A201" s="3"/>
    </row>
    <row r="202" spans="1:1" ht="21" customHeight="1" x14ac:dyDescent="0.35">
      <c r="A202" s="3"/>
    </row>
    <row r="203" spans="1:1" ht="21" customHeight="1" x14ac:dyDescent="0.35">
      <c r="A203" s="3"/>
    </row>
    <row r="204" spans="1:1" ht="21" customHeight="1" x14ac:dyDescent="0.35">
      <c r="A204" s="3"/>
    </row>
    <row r="205" spans="1:1" ht="21" customHeight="1" x14ac:dyDescent="0.35">
      <c r="A205" s="3"/>
    </row>
    <row r="206" spans="1:1" ht="21" customHeight="1" x14ac:dyDescent="0.35">
      <c r="A206" s="3"/>
    </row>
    <row r="207" spans="1:1" ht="21" customHeight="1" x14ac:dyDescent="0.35">
      <c r="A207" s="3"/>
    </row>
    <row r="208" spans="1:1" ht="21" customHeight="1" x14ac:dyDescent="0.35">
      <c r="A208" s="3"/>
    </row>
    <row r="209" spans="1:1" ht="21" customHeight="1" x14ac:dyDescent="0.35">
      <c r="A209" s="3"/>
    </row>
    <row r="210" spans="1:1" ht="21" customHeight="1" x14ac:dyDescent="0.35">
      <c r="A210" s="3"/>
    </row>
    <row r="211" spans="1:1" ht="21" customHeight="1" x14ac:dyDescent="0.35">
      <c r="A211" s="3"/>
    </row>
    <row r="212" spans="1:1" ht="21" customHeight="1" x14ac:dyDescent="0.35">
      <c r="A212" s="3"/>
    </row>
    <row r="213" spans="1:1" ht="21" customHeight="1" x14ac:dyDescent="0.35">
      <c r="A213" s="3"/>
    </row>
    <row r="214" spans="1:1" ht="21" customHeight="1" x14ac:dyDescent="0.35">
      <c r="A214" s="3"/>
    </row>
    <row r="215" spans="1:1" ht="21" customHeight="1" x14ac:dyDescent="0.35">
      <c r="A215" s="3"/>
    </row>
    <row r="216" spans="1:1" ht="21" customHeight="1" x14ac:dyDescent="0.35">
      <c r="A216" s="3"/>
    </row>
    <row r="217" spans="1:1" ht="21" customHeight="1" x14ac:dyDescent="0.35">
      <c r="A217" s="3"/>
    </row>
    <row r="218" spans="1:1" ht="21" customHeight="1" x14ac:dyDescent="0.35">
      <c r="A218" s="3"/>
    </row>
    <row r="219" spans="1:1" ht="21" customHeight="1" x14ac:dyDescent="0.35">
      <c r="A219" s="3"/>
    </row>
    <row r="220" spans="1:1" ht="21" customHeight="1" x14ac:dyDescent="0.35">
      <c r="A220" s="3"/>
    </row>
    <row r="221" spans="1:1" ht="21" customHeight="1" x14ac:dyDescent="0.35">
      <c r="A221" s="3"/>
    </row>
    <row r="222" spans="1:1" ht="21" customHeight="1" x14ac:dyDescent="0.35">
      <c r="A222" s="3"/>
    </row>
    <row r="223" spans="1:1" ht="21" customHeight="1" x14ac:dyDescent="0.35">
      <c r="A223" s="3"/>
    </row>
    <row r="224" spans="1:1" ht="21" customHeight="1" x14ac:dyDescent="0.35">
      <c r="A224" s="3"/>
    </row>
    <row r="225" spans="1:1" ht="21" customHeight="1" x14ac:dyDescent="0.35">
      <c r="A225" s="3"/>
    </row>
    <row r="226" spans="1:1" ht="21" customHeight="1" x14ac:dyDescent="0.35">
      <c r="A226" s="3"/>
    </row>
    <row r="227" spans="1:1" ht="21" customHeight="1" x14ac:dyDescent="0.35">
      <c r="A227" s="3"/>
    </row>
    <row r="228" spans="1:1" ht="21" customHeight="1" x14ac:dyDescent="0.35">
      <c r="A228" s="3"/>
    </row>
    <row r="229" spans="1:1" ht="21" customHeight="1" x14ac:dyDescent="0.35">
      <c r="A229" s="3"/>
    </row>
    <row r="230" spans="1:1" ht="21" customHeight="1" x14ac:dyDescent="0.35">
      <c r="A230" s="3"/>
    </row>
    <row r="231" spans="1:1" ht="21" customHeight="1" x14ac:dyDescent="0.35">
      <c r="A231" s="3"/>
    </row>
    <row r="232" spans="1:1" ht="21" customHeight="1" x14ac:dyDescent="0.35">
      <c r="A232" s="3"/>
    </row>
    <row r="233" spans="1:1" ht="21" customHeight="1" x14ac:dyDescent="0.35">
      <c r="A233" s="3"/>
    </row>
    <row r="234" spans="1:1" ht="21" customHeight="1" x14ac:dyDescent="0.35">
      <c r="A234" s="3"/>
    </row>
    <row r="235" spans="1:1" ht="21" customHeight="1" x14ac:dyDescent="0.35">
      <c r="A235" s="3"/>
    </row>
    <row r="236" spans="1:1" ht="21" customHeight="1" x14ac:dyDescent="0.35">
      <c r="A236" s="3"/>
    </row>
    <row r="237" spans="1:1" ht="21" customHeight="1" x14ac:dyDescent="0.35">
      <c r="A237" s="3"/>
    </row>
    <row r="238" spans="1:1" ht="21" customHeight="1" x14ac:dyDescent="0.35">
      <c r="A238" s="3"/>
    </row>
    <row r="239" spans="1:1" ht="21" customHeight="1" x14ac:dyDescent="0.35">
      <c r="A239" s="3"/>
    </row>
    <row r="240" spans="1:1" ht="21" customHeight="1" x14ac:dyDescent="0.35">
      <c r="A240" s="3"/>
    </row>
    <row r="241" spans="1:1" ht="21" customHeight="1" x14ac:dyDescent="0.35">
      <c r="A241" s="3"/>
    </row>
    <row r="242" spans="1:1" ht="21" customHeight="1" x14ac:dyDescent="0.35">
      <c r="A242" s="3"/>
    </row>
    <row r="243" spans="1:1" ht="21" customHeight="1" x14ac:dyDescent="0.35">
      <c r="A243" s="3"/>
    </row>
    <row r="244" spans="1:1" ht="21" customHeight="1" x14ac:dyDescent="0.35">
      <c r="A244" s="3"/>
    </row>
    <row r="245" spans="1:1" ht="21" customHeight="1" x14ac:dyDescent="0.35">
      <c r="A245" s="3"/>
    </row>
    <row r="246" spans="1:1" ht="21" customHeight="1" x14ac:dyDescent="0.35">
      <c r="A246" s="3"/>
    </row>
    <row r="247" spans="1:1" ht="21" customHeight="1" x14ac:dyDescent="0.35">
      <c r="A247" s="3"/>
    </row>
    <row r="248" spans="1:1" ht="21" customHeight="1" x14ac:dyDescent="0.35">
      <c r="A248" s="3"/>
    </row>
    <row r="249" spans="1:1" ht="21" customHeight="1" x14ac:dyDescent="0.35">
      <c r="A249" s="3"/>
    </row>
    <row r="250" spans="1:1" ht="21" customHeight="1" x14ac:dyDescent="0.35">
      <c r="A250" s="3"/>
    </row>
    <row r="251" spans="1:1" ht="21" customHeight="1" x14ac:dyDescent="0.35">
      <c r="A251" s="3"/>
    </row>
    <row r="252" spans="1:1" ht="21" customHeight="1" x14ac:dyDescent="0.35">
      <c r="A252" s="3"/>
    </row>
    <row r="253" spans="1:1" ht="21" customHeight="1" x14ac:dyDescent="0.35">
      <c r="A253" s="3"/>
    </row>
    <row r="254" spans="1:1" ht="21" customHeight="1" x14ac:dyDescent="0.35">
      <c r="A254" s="3"/>
    </row>
    <row r="255" spans="1:1" ht="21" customHeight="1" x14ac:dyDescent="0.35">
      <c r="A255" s="3"/>
    </row>
    <row r="256" spans="1:1" ht="21" customHeight="1" x14ac:dyDescent="0.35">
      <c r="A256" s="3"/>
    </row>
    <row r="257" spans="1:1" ht="21" customHeight="1" x14ac:dyDescent="0.35">
      <c r="A257" s="3"/>
    </row>
    <row r="258" spans="1:1" ht="21" customHeight="1" x14ac:dyDescent="0.35">
      <c r="A258" s="3"/>
    </row>
    <row r="259" spans="1:1" ht="21" customHeight="1" x14ac:dyDescent="0.35">
      <c r="A259" s="3"/>
    </row>
    <row r="260" spans="1:1" ht="21" customHeight="1" x14ac:dyDescent="0.35">
      <c r="A260" s="3"/>
    </row>
    <row r="261" spans="1:1" ht="21" customHeight="1" x14ac:dyDescent="0.35">
      <c r="A261" s="3"/>
    </row>
    <row r="262" spans="1:1" ht="21" customHeight="1" x14ac:dyDescent="0.35">
      <c r="A262" s="3"/>
    </row>
    <row r="263" spans="1:1" ht="21" customHeight="1" x14ac:dyDescent="0.35">
      <c r="A263" s="3"/>
    </row>
    <row r="264" spans="1:1" ht="21" customHeight="1" x14ac:dyDescent="0.35">
      <c r="A264" s="3"/>
    </row>
    <row r="265" spans="1:1" ht="21" customHeight="1" x14ac:dyDescent="0.35">
      <c r="A265" s="3"/>
    </row>
    <row r="266" spans="1:1" ht="21" customHeight="1" x14ac:dyDescent="0.35">
      <c r="A266" s="3"/>
    </row>
    <row r="267" spans="1:1" ht="21" customHeight="1" x14ac:dyDescent="0.35">
      <c r="A267" s="3"/>
    </row>
    <row r="268" spans="1:1" ht="21" customHeight="1" x14ac:dyDescent="0.35">
      <c r="A268" s="3"/>
    </row>
    <row r="269" spans="1:1" ht="21" customHeight="1" x14ac:dyDescent="0.35">
      <c r="A269" s="3"/>
    </row>
    <row r="270" spans="1:1" ht="21" customHeight="1" x14ac:dyDescent="0.35">
      <c r="A270" s="3"/>
    </row>
    <row r="271" spans="1:1" ht="21" customHeight="1" x14ac:dyDescent="0.35">
      <c r="A271" s="3"/>
    </row>
    <row r="272" spans="1:1" ht="21" customHeight="1" x14ac:dyDescent="0.35">
      <c r="A272" s="3"/>
    </row>
    <row r="273" spans="1:1" ht="21" customHeight="1" x14ac:dyDescent="0.35">
      <c r="A273" s="3"/>
    </row>
    <row r="274" spans="1:1" ht="21" customHeight="1" x14ac:dyDescent="0.35">
      <c r="A274" s="3"/>
    </row>
    <row r="275" spans="1:1" ht="21" customHeight="1" x14ac:dyDescent="0.35">
      <c r="A275" s="3"/>
    </row>
    <row r="276" spans="1:1" ht="21" customHeight="1" x14ac:dyDescent="0.35">
      <c r="A276" s="3"/>
    </row>
    <row r="277" spans="1:1" ht="21" customHeight="1" x14ac:dyDescent="0.35">
      <c r="A277" s="3"/>
    </row>
    <row r="278" spans="1:1" ht="21" customHeight="1" x14ac:dyDescent="0.35">
      <c r="A278" s="3"/>
    </row>
    <row r="279" spans="1:1" ht="21" customHeight="1" x14ac:dyDescent="0.35">
      <c r="A279" s="3"/>
    </row>
    <row r="280" spans="1:1" ht="21" customHeight="1" x14ac:dyDescent="0.35">
      <c r="A280" s="3"/>
    </row>
    <row r="281" spans="1:1" ht="21" customHeight="1" x14ac:dyDescent="0.35">
      <c r="A281" s="3"/>
    </row>
    <row r="282" spans="1:1" ht="21" customHeight="1" x14ac:dyDescent="0.35">
      <c r="A282" s="3"/>
    </row>
    <row r="283" spans="1:1" ht="21" customHeight="1" x14ac:dyDescent="0.35">
      <c r="A283" s="3"/>
    </row>
    <row r="284" spans="1:1" ht="21" customHeight="1" x14ac:dyDescent="0.35">
      <c r="A284" s="3"/>
    </row>
    <row r="285" spans="1:1" ht="21" customHeight="1" x14ac:dyDescent="0.35">
      <c r="A285" s="3"/>
    </row>
    <row r="286" spans="1:1" ht="21" customHeight="1" x14ac:dyDescent="0.35">
      <c r="A286" s="3"/>
    </row>
    <row r="287" spans="1:1" ht="21" customHeight="1" x14ac:dyDescent="0.35">
      <c r="A287" s="3"/>
    </row>
    <row r="288" spans="1:1" ht="21" customHeight="1" x14ac:dyDescent="0.35">
      <c r="A288" s="3"/>
    </row>
    <row r="289" spans="1:1" ht="21" customHeight="1" x14ac:dyDescent="0.35">
      <c r="A289" s="3"/>
    </row>
    <row r="290" spans="1:1" ht="21" customHeight="1" x14ac:dyDescent="0.35">
      <c r="A290" s="3"/>
    </row>
    <row r="291" spans="1:1" ht="21" customHeight="1" x14ac:dyDescent="0.35">
      <c r="A291" s="3"/>
    </row>
    <row r="292" spans="1:1" ht="21" customHeight="1" x14ac:dyDescent="0.35">
      <c r="A292" s="3"/>
    </row>
    <row r="293" spans="1:1" ht="21" customHeight="1" x14ac:dyDescent="0.35">
      <c r="A293" s="3"/>
    </row>
    <row r="294" spans="1:1" ht="21" customHeight="1" x14ac:dyDescent="0.35">
      <c r="A294" s="3"/>
    </row>
    <row r="295" spans="1:1" ht="21" customHeight="1" x14ac:dyDescent="0.35">
      <c r="A295" s="3"/>
    </row>
    <row r="296" spans="1:1" ht="21" customHeight="1" x14ac:dyDescent="0.35">
      <c r="A296" s="3"/>
    </row>
    <row r="297" spans="1:1" ht="21" customHeight="1" x14ac:dyDescent="0.35">
      <c r="A297" s="3"/>
    </row>
    <row r="298" spans="1:1" ht="21" customHeight="1" x14ac:dyDescent="0.35">
      <c r="A298" s="3"/>
    </row>
    <row r="299" spans="1:1" ht="21" customHeight="1" x14ac:dyDescent="0.35">
      <c r="A299" s="3"/>
    </row>
    <row r="300" spans="1:1" ht="21" customHeight="1" x14ac:dyDescent="0.35">
      <c r="A300" s="3"/>
    </row>
    <row r="301" spans="1:1" ht="21" customHeight="1" x14ac:dyDescent="0.35">
      <c r="A301" s="3"/>
    </row>
    <row r="302" spans="1:1" ht="21" customHeight="1" x14ac:dyDescent="0.35">
      <c r="A302" s="3"/>
    </row>
    <row r="303" spans="1:1" ht="21" customHeight="1" x14ac:dyDescent="0.35">
      <c r="A303" s="3"/>
    </row>
    <row r="304" spans="1:1" ht="21" customHeight="1" x14ac:dyDescent="0.35">
      <c r="A304" s="3"/>
    </row>
    <row r="305" spans="1:1" ht="21" customHeight="1" x14ac:dyDescent="0.35">
      <c r="A305" s="3"/>
    </row>
    <row r="306" spans="1:1" ht="21" customHeight="1" x14ac:dyDescent="0.35">
      <c r="A306" s="3"/>
    </row>
    <row r="307" spans="1:1" ht="21" customHeight="1" x14ac:dyDescent="0.35">
      <c r="A307" s="3"/>
    </row>
    <row r="308" spans="1:1" ht="21" customHeight="1" x14ac:dyDescent="0.35">
      <c r="A308" s="3"/>
    </row>
    <row r="309" spans="1:1" ht="21" customHeight="1" x14ac:dyDescent="0.35">
      <c r="A309" s="3"/>
    </row>
    <row r="310" spans="1:1" ht="21" customHeight="1" x14ac:dyDescent="0.35">
      <c r="A310" s="3"/>
    </row>
    <row r="311" spans="1:1" ht="21" customHeight="1" x14ac:dyDescent="0.35">
      <c r="A311" s="3"/>
    </row>
    <row r="312" spans="1:1" ht="21" customHeight="1" x14ac:dyDescent="0.35">
      <c r="A312" s="3"/>
    </row>
    <row r="313" spans="1:1" ht="21" customHeight="1" x14ac:dyDescent="0.35">
      <c r="A313" s="3"/>
    </row>
    <row r="314" spans="1:1" ht="21" customHeight="1" x14ac:dyDescent="0.35">
      <c r="A314" s="3"/>
    </row>
    <row r="315" spans="1:1" ht="21" customHeight="1" x14ac:dyDescent="0.35">
      <c r="A315" s="3"/>
    </row>
    <row r="316" spans="1:1" ht="21" customHeight="1" x14ac:dyDescent="0.35">
      <c r="A316" s="3"/>
    </row>
    <row r="317" spans="1:1" ht="21" customHeight="1" x14ac:dyDescent="0.35">
      <c r="A317" s="3"/>
    </row>
    <row r="318" spans="1:1" ht="21" customHeight="1" x14ac:dyDescent="0.35">
      <c r="A318" s="3"/>
    </row>
    <row r="319" spans="1:1" ht="21" customHeight="1" x14ac:dyDescent="0.35">
      <c r="A319" s="3"/>
    </row>
    <row r="320" spans="1:1" ht="21" customHeight="1" x14ac:dyDescent="0.35">
      <c r="A320" s="3"/>
    </row>
    <row r="321" spans="1:1" ht="21" customHeight="1" x14ac:dyDescent="0.35">
      <c r="A321" s="3"/>
    </row>
    <row r="322" spans="1:1" ht="21" customHeight="1" x14ac:dyDescent="0.35">
      <c r="A322" s="3"/>
    </row>
    <row r="323" spans="1:1" ht="21" customHeight="1" x14ac:dyDescent="0.35">
      <c r="A323" s="3"/>
    </row>
    <row r="324" spans="1:1" ht="21" customHeight="1" x14ac:dyDescent="0.35">
      <c r="A324" s="3"/>
    </row>
    <row r="325" spans="1:1" ht="21" customHeight="1" x14ac:dyDescent="0.35">
      <c r="A325" s="3"/>
    </row>
    <row r="326" spans="1:1" ht="21" customHeight="1" x14ac:dyDescent="0.35">
      <c r="A326" s="3"/>
    </row>
    <row r="327" spans="1:1" ht="21" customHeight="1" x14ac:dyDescent="0.35">
      <c r="A327" s="3"/>
    </row>
    <row r="328" spans="1:1" ht="21" customHeight="1" x14ac:dyDescent="0.35">
      <c r="A328" s="3"/>
    </row>
    <row r="329" spans="1:1" ht="21" customHeight="1" x14ac:dyDescent="0.35">
      <c r="A329" s="3"/>
    </row>
    <row r="330" spans="1:1" ht="21" customHeight="1" x14ac:dyDescent="0.35">
      <c r="A330" s="3"/>
    </row>
    <row r="331" spans="1:1" ht="21" customHeight="1" x14ac:dyDescent="0.35">
      <c r="A331" s="3"/>
    </row>
    <row r="332" spans="1:1" ht="21" customHeight="1" x14ac:dyDescent="0.35">
      <c r="A332" s="3"/>
    </row>
    <row r="333" spans="1:1" ht="21" customHeight="1" x14ac:dyDescent="0.35">
      <c r="A333" s="3"/>
    </row>
    <row r="334" spans="1:1" ht="21" customHeight="1" x14ac:dyDescent="0.35">
      <c r="A334" s="3"/>
    </row>
    <row r="335" spans="1:1" ht="21" customHeight="1" x14ac:dyDescent="0.35">
      <c r="A335" s="3"/>
    </row>
    <row r="336" spans="1:1" ht="21" customHeight="1" x14ac:dyDescent="0.35">
      <c r="A336" s="3"/>
    </row>
    <row r="337" spans="1:1" ht="21" customHeight="1" x14ac:dyDescent="0.35">
      <c r="A337" s="3"/>
    </row>
    <row r="338" spans="1:1" ht="21" customHeight="1" x14ac:dyDescent="0.35">
      <c r="A338" s="3"/>
    </row>
    <row r="339" spans="1:1" ht="21" customHeight="1" x14ac:dyDescent="0.35">
      <c r="A339" s="3"/>
    </row>
    <row r="340" spans="1:1" ht="21" customHeight="1" x14ac:dyDescent="0.35">
      <c r="A340" s="3"/>
    </row>
    <row r="341" spans="1:1" ht="21" customHeight="1" x14ac:dyDescent="0.35">
      <c r="A341" s="3"/>
    </row>
    <row r="342" spans="1:1" ht="21" customHeight="1" x14ac:dyDescent="0.35">
      <c r="A342" s="3"/>
    </row>
    <row r="343" spans="1:1" ht="21" customHeight="1" x14ac:dyDescent="0.35">
      <c r="A343" s="3"/>
    </row>
    <row r="344" spans="1:1" ht="21" customHeight="1" x14ac:dyDescent="0.35">
      <c r="A344" s="3"/>
    </row>
    <row r="345" spans="1:1" ht="21" customHeight="1" x14ac:dyDescent="0.35">
      <c r="A345" s="3"/>
    </row>
    <row r="346" spans="1:1" ht="21" customHeight="1" x14ac:dyDescent="0.35">
      <c r="A346" s="3"/>
    </row>
    <row r="347" spans="1:1" ht="21" customHeight="1" x14ac:dyDescent="0.35">
      <c r="A347" s="3"/>
    </row>
    <row r="348" spans="1:1" ht="21" customHeight="1" x14ac:dyDescent="0.35">
      <c r="A348" s="3"/>
    </row>
    <row r="349" spans="1:1" ht="21" customHeight="1" x14ac:dyDescent="0.35">
      <c r="A349" s="3"/>
    </row>
    <row r="350" spans="1:1" ht="21" customHeight="1" x14ac:dyDescent="0.35">
      <c r="A350" s="3"/>
    </row>
    <row r="351" spans="1:1" ht="21" customHeight="1" x14ac:dyDescent="0.35">
      <c r="A351" s="3"/>
    </row>
    <row r="352" spans="1:1" ht="21" customHeight="1" x14ac:dyDescent="0.35">
      <c r="A352" s="3"/>
    </row>
    <row r="353" spans="1:1" ht="21" customHeight="1" x14ac:dyDescent="0.35">
      <c r="A353" s="3"/>
    </row>
    <row r="354" spans="1:1" ht="21" customHeight="1" x14ac:dyDescent="0.35">
      <c r="A354" s="3"/>
    </row>
    <row r="355" spans="1:1" ht="21" customHeight="1" x14ac:dyDescent="0.35">
      <c r="A355" s="3"/>
    </row>
    <row r="356" spans="1:1" ht="21" customHeight="1" x14ac:dyDescent="0.35">
      <c r="A356" s="3"/>
    </row>
    <row r="357" spans="1:1" ht="21" customHeight="1" x14ac:dyDescent="0.35">
      <c r="A357" s="3"/>
    </row>
    <row r="358" spans="1:1" ht="21" customHeight="1" x14ac:dyDescent="0.35">
      <c r="A358" s="3"/>
    </row>
    <row r="359" spans="1:1" ht="21" customHeight="1" x14ac:dyDescent="0.35">
      <c r="A359" s="3"/>
    </row>
    <row r="360" spans="1:1" ht="21" customHeight="1" x14ac:dyDescent="0.35">
      <c r="A360" s="3"/>
    </row>
    <row r="361" spans="1:1" ht="21" customHeight="1" x14ac:dyDescent="0.35">
      <c r="A361" s="3"/>
    </row>
    <row r="362" spans="1:1" ht="21" customHeight="1" x14ac:dyDescent="0.35">
      <c r="A362" s="3"/>
    </row>
    <row r="363" spans="1:1" ht="21" customHeight="1" x14ac:dyDescent="0.35">
      <c r="A363" s="3"/>
    </row>
    <row r="364" spans="1:1" ht="21" customHeight="1" x14ac:dyDescent="0.35">
      <c r="A364" s="3"/>
    </row>
    <row r="365" spans="1:1" ht="21" customHeight="1" x14ac:dyDescent="0.35">
      <c r="A365" s="3"/>
    </row>
    <row r="366" spans="1:1" ht="21" customHeight="1" x14ac:dyDescent="0.35">
      <c r="A366" s="3"/>
    </row>
    <row r="367" spans="1:1" ht="21" customHeight="1" x14ac:dyDescent="0.35">
      <c r="A367" s="3"/>
    </row>
    <row r="368" spans="1:1" ht="21" customHeight="1" x14ac:dyDescent="0.35">
      <c r="A368" s="3"/>
    </row>
    <row r="369" spans="1:1" ht="21" customHeight="1" x14ac:dyDescent="0.35">
      <c r="A369" s="3"/>
    </row>
    <row r="370" spans="1:1" ht="21" customHeight="1" x14ac:dyDescent="0.35">
      <c r="A370" s="3"/>
    </row>
    <row r="371" spans="1:1" ht="21" customHeight="1" x14ac:dyDescent="0.35">
      <c r="A371" s="3"/>
    </row>
    <row r="372" spans="1:1" ht="21" customHeight="1" x14ac:dyDescent="0.35">
      <c r="A372" s="3"/>
    </row>
    <row r="373" spans="1:1" ht="21" customHeight="1" x14ac:dyDescent="0.35">
      <c r="A373" s="3"/>
    </row>
    <row r="374" spans="1:1" ht="21" customHeight="1" x14ac:dyDescent="0.35">
      <c r="A374" s="3"/>
    </row>
    <row r="375" spans="1:1" ht="21" customHeight="1" x14ac:dyDescent="0.35">
      <c r="A375" s="3"/>
    </row>
    <row r="376" spans="1:1" ht="21" customHeight="1" x14ac:dyDescent="0.35">
      <c r="A376" s="3"/>
    </row>
    <row r="377" spans="1:1" ht="21" customHeight="1" x14ac:dyDescent="0.35">
      <c r="A377" s="3"/>
    </row>
    <row r="378" spans="1:1" ht="21" customHeight="1" x14ac:dyDescent="0.35">
      <c r="A378" s="3"/>
    </row>
    <row r="379" spans="1:1" ht="21" customHeight="1" x14ac:dyDescent="0.35">
      <c r="A379" s="3"/>
    </row>
    <row r="380" spans="1:1" ht="21" customHeight="1" x14ac:dyDescent="0.35">
      <c r="A380" s="3"/>
    </row>
    <row r="381" spans="1:1" ht="21" customHeight="1" x14ac:dyDescent="0.35">
      <c r="A381" s="3"/>
    </row>
    <row r="382" spans="1:1" ht="21" customHeight="1" x14ac:dyDescent="0.35">
      <c r="A382" s="3"/>
    </row>
    <row r="383" spans="1:1" ht="21" customHeight="1" x14ac:dyDescent="0.35">
      <c r="A383" s="3"/>
    </row>
    <row r="384" spans="1:1" ht="21" customHeight="1" x14ac:dyDescent="0.35">
      <c r="A384" s="3"/>
    </row>
    <row r="385" spans="1:1" ht="21" customHeight="1" x14ac:dyDescent="0.35">
      <c r="A385" s="3"/>
    </row>
    <row r="386" spans="1:1" ht="21" customHeight="1" x14ac:dyDescent="0.35">
      <c r="A386" s="3"/>
    </row>
    <row r="387" spans="1:1" ht="21" customHeight="1" x14ac:dyDescent="0.35">
      <c r="A387" s="3"/>
    </row>
    <row r="388" spans="1:1" ht="21" customHeight="1" x14ac:dyDescent="0.35">
      <c r="A388" s="3"/>
    </row>
    <row r="389" spans="1:1" ht="21" customHeight="1" x14ac:dyDescent="0.35">
      <c r="A389" s="3"/>
    </row>
    <row r="390" spans="1:1" ht="21" customHeight="1" x14ac:dyDescent="0.35">
      <c r="A390" s="3"/>
    </row>
    <row r="391" spans="1:1" ht="21" customHeight="1" x14ac:dyDescent="0.35">
      <c r="A391" s="3"/>
    </row>
    <row r="392" spans="1:1" ht="21" customHeight="1" x14ac:dyDescent="0.35">
      <c r="A392" s="3"/>
    </row>
    <row r="393" spans="1:1" ht="21" customHeight="1" x14ac:dyDescent="0.35">
      <c r="A393" s="3"/>
    </row>
    <row r="394" spans="1:1" ht="21" customHeight="1" x14ac:dyDescent="0.35">
      <c r="A394" s="3"/>
    </row>
    <row r="395" spans="1:1" ht="21" customHeight="1" x14ac:dyDescent="0.35">
      <c r="A395" s="3"/>
    </row>
    <row r="396" spans="1:1" ht="21" customHeight="1" x14ac:dyDescent="0.35">
      <c r="A396" s="3"/>
    </row>
    <row r="397" spans="1:1" ht="21" customHeight="1" x14ac:dyDescent="0.35">
      <c r="A397" s="3"/>
    </row>
    <row r="398" spans="1:1" ht="21" customHeight="1" x14ac:dyDescent="0.35">
      <c r="A398" s="3"/>
    </row>
    <row r="399" spans="1:1" ht="21" customHeight="1" x14ac:dyDescent="0.35">
      <c r="A399" s="3"/>
    </row>
    <row r="400" spans="1:1" ht="21" customHeight="1" x14ac:dyDescent="0.35">
      <c r="A400" s="3"/>
    </row>
    <row r="401" spans="1:1" ht="21" customHeight="1" x14ac:dyDescent="0.35">
      <c r="A401" s="3"/>
    </row>
    <row r="402" spans="1:1" ht="21" customHeight="1" x14ac:dyDescent="0.35">
      <c r="A402" s="3"/>
    </row>
    <row r="403" spans="1:1" ht="21" customHeight="1" x14ac:dyDescent="0.35">
      <c r="A403" s="3"/>
    </row>
    <row r="404" spans="1:1" ht="21" customHeight="1" x14ac:dyDescent="0.35">
      <c r="A404" s="3"/>
    </row>
    <row r="405" spans="1:1" ht="21" customHeight="1" x14ac:dyDescent="0.35">
      <c r="A405" s="3"/>
    </row>
    <row r="406" spans="1:1" ht="21" customHeight="1" x14ac:dyDescent="0.35">
      <c r="A406" s="3"/>
    </row>
    <row r="407" spans="1:1" ht="21" customHeight="1" x14ac:dyDescent="0.35">
      <c r="A407" s="3"/>
    </row>
    <row r="408" spans="1:1" ht="21" customHeight="1" x14ac:dyDescent="0.35">
      <c r="A408" s="3"/>
    </row>
    <row r="409" spans="1:1" ht="21" customHeight="1" x14ac:dyDescent="0.35">
      <c r="A409" s="3"/>
    </row>
    <row r="410" spans="1:1" ht="21" customHeight="1" x14ac:dyDescent="0.35">
      <c r="A410" s="3"/>
    </row>
    <row r="411" spans="1:1" ht="21" customHeight="1" x14ac:dyDescent="0.35">
      <c r="A411" s="3"/>
    </row>
    <row r="412" spans="1:1" ht="21" customHeight="1" x14ac:dyDescent="0.35">
      <c r="A412" s="3"/>
    </row>
    <row r="413" spans="1:1" ht="21" customHeight="1" x14ac:dyDescent="0.35">
      <c r="A413" s="3"/>
    </row>
    <row r="414" spans="1:1" ht="21" customHeight="1" x14ac:dyDescent="0.35">
      <c r="A414" s="3"/>
    </row>
    <row r="415" spans="1:1" ht="21" customHeight="1" x14ac:dyDescent="0.35">
      <c r="A415" s="3"/>
    </row>
    <row r="416" spans="1:1" ht="21" customHeight="1" x14ac:dyDescent="0.35">
      <c r="A416" s="3"/>
    </row>
    <row r="417" spans="1:1" ht="21" customHeight="1" x14ac:dyDescent="0.35">
      <c r="A417" s="3"/>
    </row>
    <row r="418" spans="1:1" ht="21" customHeight="1" x14ac:dyDescent="0.35">
      <c r="A418" s="3"/>
    </row>
    <row r="419" spans="1:1" ht="21" customHeight="1" x14ac:dyDescent="0.35">
      <c r="A419" s="3"/>
    </row>
    <row r="420" spans="1:1" ht="21" customHeight="1" x14ac:dyDescent="0.35">
      <c r="A420" s="3"/>
    </row>
    <row r="421" spans="1:1" ht="21" customHeight="1" x14ac:dyDescent="0.35">
      <c r="A421" s="3"/>
    </row>
    <row r="422" spans="1:1" ht="21" customHeight="1" x14ac:dyDescent="0.35">
      <c r="A422" s="3"/>
    </row>
    <row r="423" spans="1:1" ht="21" customHeight="1" x14ac:dyDescent="0.35">
      <c r="A423" s="3"/>
    </row>
    <row r="424" spans="1:1" ht="21" customHeight="1" x14ac:dyDescent="0.35">
      <c r="A424" s="3"/>
    </row>
    <row r="425" spans="1:1" ht="21" customHeight="1" x14ac:dyDescent="0.35">
      <c r="A425" s="3"/>
    </row>
    <row r="426" spans="1:1" ht="21" customHeight="1" x14ac:dyDescent="0.35">
      <c r="A426" s="3"/>
    </row>
    <row r="427" spans="1:1" ht="21" customHeight="1" x14ac:dyDescent="0.35">
      <c r="A427" s="3"/>
    </row>
    <row r="428" spans="1:1" ht="21" customHeight="1" x14ac:dyDescent="0.35">
      <c r="A428" s="3"/>
    </row>
    <row r="429" spans="1:1" ht="21" customHeight="1" x14ac:dyDescent="0.35">
      <c r="A429" s="3"/>
    </row>
    <row r="430" spans="1:1" ht="21" customHeight="1" x14ac:dyDescent="0.35">
      <c r="A430" s="3"/>
    </row>
    <row r="431" spans="1:1" ht="21" customHeight="1" x14ac:dyDescent="0.35">
      <c r="A431" s="3"/>
    </row>
    <row r="432" spans="1:1" ht="21" customHeight="1" x14ac:dyDescent="0.35">
      <c r="A432" s="3"/>
    </row>
    <row r="433" spans="1:1" ht="21" customHeight="1" x14ac:dyDescent="0.35">
      <c r="A433" s="3"/>
    </row>
    <row r="434" spans="1:1" ht="21" customHeight="1" x14ac:dyDescent="0.35">
      <c r="A434" s="3"/>
    </row>
    <row r="435" spans="1:1" ht="21" customHeight="1" x14ac:dyDescent="0.35">
      <c r="A435" s="3"/>
    </row>
    <row r="436" spans="1:1" ht="21" customHeight="1" x14ac:dyDescent="0.35">
      <c r="A436" s="3"/>
    </row>
    <row r="437" spans="1:1" ht="21" customHeight="1" x14ac:dyDescent="0.35">
      <c r="A437" s="3"/>
    </row>
    <row r="438" spans="1:1" ht="21" customHeight="1" x14ac:dyDescent="0.35">
      <c r="A438" s="3"/>
    </row>
    <row r="439" spans="1:1" ht="21" customHeight="1" x14ac:dyDescent="0.35">
      <c r="A439" s="3"/>
    </row>
    <row r="440" spans="1:1" ht="21" customHeight="1" x14ac:dyDescent="0.35">
      <c r="A440" s="3"/>
    </row>
    <row r="441" spans="1:1" ht="21" customHeight="1" x14ac:dyDescent="0.35">
      <c r="A441" s="3"/>
    </row>
    <row r="442" spans="1:1" ht="21" customHeight="1" x14ac:dyDescent="0.35">
      <c r="A442" s="3"/>
    </row>
    <row r="443" spans="1:1" ht="21" customHeight="1" x14ac:dyDescent="0.35">
      <c r="A443" s="3"/>
    </row>
    <row r="444" spans="1:1" ht="21" customHeight="1" x14ac:dyDescent="0.35">
      <c r="A444" s="3"/>
    </row>
    <row r="445" spans="1:1" ht="21" customHeight="1" x14ac:dyDescent="0.35">
      <c r="A445" s="3"/>
    </row>
    <row r="446" spans="1:1" ht="21" customHeight="1" x14ac:dyDescent="0.35">
      <c r="A446" s="3"/>
    </row>
    <row r="447" spans="1:1" ht="21" customHeight="1" x14ac:dyDescent="0.35">
      <c r="A447" s="3"/>
    </row>
    <row r="448" spans="1:1" ht="21" customHeight="1" x14ac:dyDescent="0.35">
      <c r="A448" s="3"/>
    </row>
    <row r="449" spans="1:1" ht="21" customHeight="1" x14ac:dyDescent="0.35">
      <c r="A449" s="3"/>
    </row>
    <row r="450" spans="1:1" ht="21" customHeight="1" x14ac:dyDescent="0.35">
      <c r="A450" s="3"/>
    </row>
    <row r="451" spans="1:1" ht="21" customHeight="1" x14ac:dyDescent="0.35">
      <c r="A451" s="3"/>
    </row>
    <row r="452" spans="1:1" ht="21" customHeight="1" x14ac:dyDescent="0.35">
      <c r="A452" s="3"/>
    </row>
    <row r="453" spans="1:1" ht="21" customHeight="1" x14ac:dyDescent="0.35">
      <c r="A453" s="3"/>
    </row>
    <row r="454" spans="1:1" ht="21" customHeight="1" x14ac:dyDescent="0.35">
      <c r="A454" s="3"/>
    </row>
    <row r="455" spans="1:1" ht="21" customHeight="1" x14ac:dyDescent="0.35">
      <c r="A455" s="3"/>
    </row>
    <row r="456" spans="1:1" ht="21" customHeight="1" x14ac:dyDescent="0.35">
      <c r="A456" s="3"/>
    </row>
    <row r="457" spans="1:1" ht="21" customHeight="1" x14ac:dyDescent="0.35">
      <c r="A457" s="3"/>
    </row>
    <row r="458" spans="1:1" ht="21" customHeight="1" x14ac:dyDescent="0.35">
      <c r="A458" s="3"/>
    </row>
    <row r="459" spans="1:1" ht="21" customHeight="1" x14ac:dyDescent="0.35">
      <c r="A459" s="3"/>
    </row>
    <row r="460" spans="1:1" ht="21" customHeight="1" x14ac:dyDescent="0.35">
      <c r="A460" s="3"/>
    </row>
    <row r="461" spans="1:1" ht="21" customHeight="1" x14ac:dyDescent="0.35">
      <c r="A461" s="3"/>
    </row>
    <row r="462" spans="1:1" ht="21" customHeight="1" x14ac:dyDescent="0.35">
      <c r="A462" s="3"/>
    </row>
    <row r="463" spans="1:1" ht="21" customHeight="1" x14ac:dyDescent="0.35">
      <c r="A463" s="3"/>
    </row>
    <row r="464" spans="1:1" ht="21" customHeight="1" x14ac:dyDescent="0.35">
      <c r="A464" s="3"/>
    </row>
    <row r="465" spans="1:1" ht="21" customHeight="1" x14ac:dyDescent="0.35">
      <c r="A465" s="3"/>
    </row>
    <row r="466" spans="1:1" ht="21" customHeight="1" x14ac:dyDescent="0.35">
      <c r="A466" s="3"/>
    </row>
    <row r="467" spans="1:1" ht="21" customHeight="1" x14ac:dyDescent="0.35">
      <c r="A467" s="3"/>
    </row>
    <row r="468" spans="1:1" ht="21" customHeight="1" x14ac:dyDescent="0.35">
      <c r="A468" s="3"/>
    </row>
    <row r="469" spans="1:1" ht="21" customHeight="1" x14ac:dyDescent="0.35">
      <c r="A469" s="3"/>
    </row>
    <row r="470" spans="1:1" ht="21" customHeight="1" x14ac:dyDescent="0.35">
      <c r="A470" s="3"/>
    </row>
    <row r="471" spans="1:1" ht="21" customHeight="1" x14ac:dyDescent="0.35">
      <c r="A471" s="3"/>
    </row>
    <row r="472" spans="1:1" ht="21" customHeight="1" x14ac:dyDescent="0.35">
      <c r="A472" s="3"/>
    </row>
    <row r="473" spans="1:1" ht="21" customHeight="1" x14ac:dyDescent="0.35">
      <c r="A473" s="3"/>
    </row>
    <row r="474" spans="1:1" ht="21" customHeight="1" x14ac:dyDescent="0.35">
      <c r="A474" s="3"/>
    </row>
    <row r="475" spans="1:1" ht="21" customHeight="1" x14ac:dyDescent="0.35">
      <c r="A475" s="3"/>
    </row>
    <row r="476" spans="1:1" ht="21" customHeight="1" x14ac:dyDescent="0.35">
      <c r="A476" s="3"/>
    </row>
    <row r="477" spans="1:1" ht="21" customHeight="1" x14ac:dyDescent="0.35">
      <c r="A477" s="3"/>
    </row>
    <row r="478" spans="1:1" ht="21" customHeight="1" x14ac:dyDescent="0.35">
      <c r="A478" s="3"/>
    </row>
    <row r="479" spans="1:1" ht="21" customHeight="1" x14ac:dyDescent="0.35">
      <c r="A479" s="3"/>
    </row>
    <row r="480" spans="1:1" ht="21" customHeight="1" x14ac:dyDescent="0.35">
      <c r="A480" s="3"/>
    </row>
    <row r="481" spans="1:1" ht="21" customHeight="1" x14ac:dyDescent="0.35">
      <c r="A481" s="3"/>
    </row>
    <row r="482" spans="1:1" ht="21" customHeight="1" x14ac:dyDescent="0.35">
      <c r="A482" s="3"/>
    </row>
    <row r="483" spans="1:1" ht="21" customHeight="1" x14ac:dyDescent="0.35">
      <c r="A483" s="3"/>
    </row>
    <row r="484" spans="1:1" ht="21" customHeight="1" x14ac:dyDescent="0.35">
      <c r="A484" s="3"/>
    </row>
    <row r="485" spans="1:1" ht="21" customHeight="1" x14ac:dyDescent="0.35">
      <c r="A485" s="3"/>
    </row>
    <row r="486" spans="1:1" ht="21" customHeight="1" x14ac:dyDescent="0.35">
      <c r="A486" s="3"/>
    </row>
    <row r="487" spans="1:1" ht="21" customHeight="1" x14ac:dyDescent="0.35">
      <c r="A487" s="3"/>
    </row>
    <row r="488" spans="1:1" ht="21" customHeight="1" x14ac:dyDescent="0.35">
      <c r="A488" s="3"/>
    </row>
    <row r="489" spans="1:1" ht="21" customHeight="1" x14ac:dyDescent="0.35">
      <c r="A489" s="3"/>
    </row>
    <row r="490" spans="1:1" ht="21" customHeight="1" x14ac:dyDescent="0.35">
      <c r="A490" s="3"/>
    </row>
    <row r="491" spans="1:1" ht="21" customHeight="1" x14ac:dyDescent="0.35">
      <c r="A491" s="3"/>
    </row>
    <row r="492" spans="1:1" ht="21" customHeight="1" x14ac:dyDescent="0.35">
      <c r="A492" s="3"/>
    </row>
    <row r="493" spans="1:1" ht="21" customHeight="1" x14ac:dyDescent="0.35">
      <c r="A493" s="3"/>
    </row>
    <row r="494" spans="1:1" ht="21" customHeight="1" x14ac:dyDescent="0.35">
      <c r="A494" s="3"/>
    </row>
    <row r="495" spans="1:1" ht="21" customHeight="1" x14ac:dyDescent="0.35">
      <c r="A495" s="3"/>
    </row>
    <row r="496" spans="1:1" ht="21" customHeight="1" x14ac:dyDescent="0.35">
      <c r="A496" s="3"/>
    </row>
    <row r="497" spans="1:1" ht="21" customHeight="1" x14ac:dyDescent="0.35">
      <c r="A497" s="3"/>
    </row>
    <row r="498" spans="1:1" ht="21" customHeight="1" x14ac:dyDescent="0.35">
      <c r="A498" s="3"/>
    </row>
    <row r="499" spans="1:1" ht="21" customHeight="1" x14ac:dyDescent="0.35">
      <c r="A499" s="3"/>
    </row>
    <row r="500" spans="1:1" ht="21" customHeight="1" x14ac:dyDescent="0.35">
      <c r="A500" s="3"/>
    </row>
    <row r="501" spans="1:1" ht="21" customHeight="1" x14ac:dyDescent="0.35">
      <c r="A501" s="3"/>
    </row>
    <row r="502" spans="1:1" ht="21" customHeight="1" x14ac:dyDescent="0.35">
      <c r="A502" s="3"/>
    </row>
    <row r="503" spans="1:1" ht="21" customHeight="1" x14ac:dyDescent="0.35">
      <c r="A503" s="3"/>
    </row>
    <row r="504" spans="1:1" ht="21" customHeight="1" x14ac:dyDescent="0.35">
      <c r="A504" s="3"/>
    </row>
    <row r="505" spans="1:1" ht="21" customHeight="1" x14ac:dyDescent="0.35">
      <c r="A505" s="3"/>
    </row>
    <row r="506" spans="1:1" ht="21" customHeight="1" x14ac:dyDescent="0.35">
      <c r="A506" s="3"/>
    </row>
    <row r="507" spans="1:1" ht="21" customHeight="1" x14ac:dyDescent="0.35">
      <c r="A507" s="3"/>
    </row>
    <row r="508" spans="1:1" ht="21" customHeight="1" x14ac:dyDescent="0.35">
      <c r="A508" s="3"/>
    </row>
    <row r="509" spans="1:1" ht="21" customHeight="1" x14ac:dyDescent="0.35">
      <c r="A509" s="3"/>
    </row>
    <row r="510" spans="1:1" ht="21" customHeight="1" x14ac:dyDescent="0.35">
      <c r="A510" s="3"/>
    </row>
    <row r="511" spans="1:1" ht="21" customHeight="1" x14ac:dyDescent="0.35">
      <c r="A511" s="3"/>
    </row>
    <row r="512" spans="1:1" ht="21" customHeight="1" x14ac:dyDescent="0.35">
      <c r="A512" s="3"/>
    </row>
    <row r="513" spans="1:1" ht="21" customHeight="1" x14ac:dyDescent="0.35">
      <c r="A513" s="3"/>
    </row>
    <row r="514" spans="1:1" ht="21" customHeight="1" x14ac:dyDescent="0.35">
      <c r="A514" s="3"/>
    </row>
    <row r="515" spans="1:1" ht="21" customHeight="1" x14ac:dyDescent="0.35">
      <c r="A515" s="3"/>
    </row>
    <row r="516" spans="1:1" ht="21" customHeight="1" x14ac:dyDescent="0.35">
      <c r="A516" s="3"/>
    </row>
    <row r="517" spans="1:1" ht="21" customHeight="1" x14ac:dyDescent="0.35">
      <c r="A517" s="3"/>
    </row>
    <row r="518" spans="1:1" ht="21" customHeight="1" x14ac:dyDescent="0.35">
      <c r="A518" s="3"/>
    </row>
    <row r="519" spans="1:1" ht="21" customHeight="1" x14ac:dyDescent="0.35">
      <c r="A519" s="3"/>
    </row>
    <row r="520" spans="1:1" ht="21" customHeight="1" x14ac:dyDescent="0.35">
      <c r="A520" s="3"/>
    </row>
    <row r="521" spans="1:1" ht="21" customHeight="1" x14ac:dyDescent="0.35">
      <c r="A521" s="3"/>
    </row>
    <row r="522" spans="1:1" ht="21" customHeight="1" x14ac:dyDescent="0.35">
      <c r="A522" s="3"/>
    </row>
    <row r="523" spans="1:1" ht="21" customHeight="1" x14ac:dyDescent="0.35">
      <c r="A523" s="3"/>
    </row>
    <row r="524" spans="1:1" ht="21" customHeight="1" x14ac:dyDescent="0.35">
      <c r="A524" s="3"/>
    </row>
    <row r="525" spans="1:1" ht="21" customHeight="1" x14ac:dyDescent="0.35">
      <c r="A525" s="3"/>
    </row>
    <row r="526" spans="1:1" ht="21" customHeight="1" x14ac:dyDescent="0.35">
      <c r="A526" s="3"/>
    </row>
    <row r="527" spans="1:1" ht="21" customHeight="1" x14ac:dyDescent="0.35">
      <c r="A527" s="3"/>
    </row>
    <row r="528" spans="1:1" ht="21" customHeight="1" x14ac:dyDescent="0.35">
      <c r="A528" s="3"/>
    </row>
    <row r="529" spans="1:1" ht="21" customHeight="1" x14ac:dyDescent="0.35">
      <c r="A529" s="3"/>
    </row>
    <row r="530" spans="1:1" ht="21" customHeight="1" x14ac:dyDescent="0.35">
      <c r="A530" s="3"/>
    </row>
    <row r="531" spans="1:1" ht="21" customHeight="1" x14ac:dyDescent="0.35">
      <c r="A531" s="3"/>
    </row>
    <row r="532" spans="1:1" ht="21" customHeight="1" x14ac:dyDescent="0.35">
      <c r="A532" s="3"/>
    </row>
    <row r="533" spans="1:1" ht="21" customHeight="1" x14ac:dyDescent="0.35">
      <c r="A533" s="3"/>
    </row>
    <row r="534" spans="1:1" ht="21" customHeight="1" x14ac:dyDescent="0.35">
      <c r="A534" s="3"/>
    </row>
    <row r="535" spans="1:1" ht="21" customHeight="1" x14ac:dyDescent="0.35">
      <c r="A535" s="3"/>
    </row>
    <row r="536" spans="1:1" ht="21" customHeight="1" x14ac:dyDescent="0.35">
      <c r="A536" s="3"/>
    </row>
    <row r="537" spans="1:1" ht="21" customHeight="1" x14ac:dyDescent="0.35">
      <c r="A537" s="3"/>
    </row>
    <row r="538" spans="1:1" ht="21" customHeight="1" x14ac:dyDescent="0.35">
      <c r="A538" s="3"/>
    </row>
    <row r="539" spans="1:1" ht="21" customHeight="1" x14ac:dyDescent="0.35">
      <c r="A539" s="3"/>
    </row>
    <row r="540" spans="1:1" ht="21" customHeight="1" x14ac:dyDescent="0.35">
      <c r="A540" s="3"/>
    </row>
    <row r="541" spans="1:1" ht="21" customHeight="1" x14ac:dyDescent="0.35">
      <c r="A541" s="3"/>
    </row>
    <row r="542" spans="1:1" ht="21" customHeight="1" x14ac:dyDescent="0.35">
      <c r="A542" s="3"/>
    </row>
    <row r="543" spans="1:1" ht="21" customHeight="1" x14ac:dyDescent="0.35">
      <c r="A543" s="3"/>
    </row>
    <row r="544" spans="1:1" ht="21" customHeight="1" x14ac:dyDescent="0.35">
      <c r="A544" s="3"/>
    </row>
    <row r="545" spans="1:1" ht="21" customHeight="1" x14ac:dyDescent="0.35">
      <c r="A545" s="3"/>
    </row>
    <row r="546" spans="1:1" ht="21" customHeight="1" x14ac:dyDescent="0.35">
      <c r="A546" s="3"/>
    </row>
    <row r="547" spans="1:1" ht="21" customHeight="1" x14ac:dyDescent="0.35">
      <c r="A547" s="3"/>
    </row>
    <row r="548" spans="1:1" ht="21" customHeight="1" x14ac:dyDescent="0.35">
      <c r="A548" s="3"/>
    </row>
    <row r="549" spans="1:1" ht="21" customHeight="1" x14ac:dyDescent="0.35">
      <c r="A549" s="3"/>
    </row>
    <row r="550" spans="1:1" ht="21" customHeight="1" x14ac:dyDescent="0.35">
      <c r="A550" s="3"/>
    </row>
    <row r="551" spans="1:1" ht="21" customHeight="1" x14ac:dyDescent="0.35">
      <c r="A551" s="3"/>
    </row>
    <row r="552" spans="1:1" ht="21" customHeight="1" x14ac:dyDescent="0.35">
      <c r="A552" s="3"/>
    </row>
    <row r="553" spans="1:1" ht="21" customHeight="1" x14ac:dyDescent="0.35">
      <c r="A553" s="3"/>
    </row>
    <row r="554" spans="1:1" ht="21" customHeight="1" x14ac:dyDescent="0.35">
      <c r="A554" s="3"/>
    </row>
    <row r="555" spans="1:1" ht="21" customHeight="1" x14ac:dyDescent="0.35">
      <c r="A555" s="3"/>
    </row>
    <row r="556" spans="1:1" ht="21" customHeight="1" x14ac:dyDescent="0.35">
      <c r="A556" s="3"/>
    </row>
    <row r="557" spans="1:1" ht="21" customHeight="1" x14ac:dyDescent="0.35">
      <c r="A557" s="3"/>
    </row>
    <row r="558" spans="1:1" ht="21" customHeight="1" x14ac:dyDescent="0.35">
      <c r="A558" s="3"/>
    </row>
    <row r="559" spans="1:1" ht="21" customHeight="1" x14ac:dyDescent="0.35">
      <c r="A559" s="3"/>
    </row>
    <row r="560" spans="1:1" ht="21" customHeight="1" x14ac:dyDescent="0.35">
      <c r="A560" s="3"/>
    </row>
    <row r="561" spans="1:1" ht="21" customHeight="1" x14ac:dyDescent="0.35">
      <c r="A561" s="3"/>
    </row>
    <row r="562" spans="1:1" ht="21" customHeight="1" x14ac:dyDescent="0.35">
      <c r="A562" s="3"/>
    </row>
    <row r="563" spans="1:1" ht="21" customHeight="1" x14ac:dyDescent="0.35">
      <c r="A563" s="3"/>
    </row>
    <row r="564" spans="1:1" ht="21" customHeight="1" x14ac:dyDescent="0.35">
      <c r="A564" s="3"/>
    </row>
    <row r="565" spans="1:1" ht="21" customHeight="1" x14ac:dyDescent="0.35">
      <c r="A565" s="3"/>
    </row>
    <row r="566" spans="1:1" ht="21" customHeight="1" x14ac:dyDescent="0.35">
      <c r="A566" s="3"/>
    </row>
    <row r="567" spans="1:1" ht="21" customHeight="1" x14ac:dyDescent="0.35">
      <c r="A567" s="3"/>
    </row>
    <row r="568" spans="1:1" ht="21" customHeight="1" x14ac:dyDescent="0.35">
      <c r="A568" s="3"/>
    </row>
    <row r="569" spans="1:1" ht="21" customHeight="1" x14ac:dyDescent="0.35">
      <c r="A569" s="3"/>
    </row>
    <row r="570" spans="1:1" ht="21" customHeight="1" x14ac:dyDescent="0.35">
      <c r="A570" s="3"/>
    </row>
    <row r="571" spans="1:1" ht="21" customHeight="1" x14ac:dyDescent="0.35">
      <c r="A571" s="3"/>
    </row>
    <row r="572" spans="1:1" ht="21" customHeight="1" x14ac:dyDescent="0.35">
      <c r="A572" s="3"/>
    </row>
    <row r="573" spans="1:1" ht="21" customHeight="1" x14ac:dyDescent="0.35">
      <c r="A573" s="3"/>
    </row>
    <row r="574" spans="1:1" ht="21" customHeight="1" x14ac:dyDescent="0.35">
      <c r="A574" s="3"/>
    </row>
    <row r="575" spans="1:1" ht="21" customHeight="1" x14ac:dyDescent="0.35">
      <c r="A575" s="3"/>
    </row>
    <row r="576" spans="1:1" ht="21" customHeight="1" x14ac:dyDescent="0.35">
      <c r="A576" s="3"/>
    </row>
    <row r="577" spans="1:1" ht="21" customHeight="1" x14ac:dyDescent="0.35">
      <c r="A577" s="3"/>
    </row>
    <row r="578" spans="1:1" ht="21" customHeight="1" x14ac:dyDescent="0.35">
      <c r="A578" s="3"/>
    </row>
    <row r="579" spans="1:1" ht="21" customHeight="1" x14ac:dyDescent="0.35">
      <c r="A579" s="3"/>
    </row>
    <row r="580" spans="1:1" ht="21" customHeight="1" x14ac:dyDescent="0.35">
      <c r="A580" s="3"/>
    </row>
    <row r="581" spans="1:1" ht="21" customHeight="1" x14ac:dyDescent="0.35">
      <c r="A581" s="3"/>
    </row>
    <row r="582" spans="1:1" ht="21" customHeight="1" x14ac:dyDescent="0.35">
      <c r="A582" s="3"/>
    </row>
    <row r="583" spans="1:1" ht="21" customHeight="1" x14ac:dyDescent="0.35">
      <c r="A583" s="3"/>
    </row>
    <row r="584" spans="1:1" ht="21" customHeight="1" x14ac:dyDescent="0.35">
      <c r="A584" s="3"/>
    </row>
    <row r="585" spans="1:1" ht="21" customHeight="1" x14ac:dyDescent="0.35">
      <c r="A585" s="3"/>
    </row>
    <row r="586" spans="1:1" ht="21" customHeight="1" x14ac:dyDescent="0.35">
      <c r="A586" s="3"/>
    </row>
    <row r="587" spans="1:1" ht="21" customHeight="1" x14ac:dyDescent="0.35">
      <c r="A587" s="3"/>
    </row>
    <row r="588" spans="1:1" ht="21" customHeight="1" x14ac:dyDescent="0.35">
      <c r="A588" s="3"/>
    </row>
    <row r="589" spans="1:1" ht="21" customHeight="1" x14ac:dyDescent="0.35">
      <c r="A589" s="3"/>
    </row>
    <row r="590" spans="1:1" ht="21" customHeight="1" x14ac:dyDescent="0.35">
      <c r="A590" s="3"/>
    </row>
    <row r="591" spans="1:1" ht="21" customHeight="1" x14ac:dyDescent="0.35">
      <c r="A591" s="3"/>
    </row>
    <row r="592" spans="1:1" ht="21" customHeight="1" x14ac:dyDescent="0.35">
      <c r="A592" s="3"/>
    </row>
    <row r="593" spans="1:1" ht="21" customHeight="1" x14ac:dyDescent="0.35">
      <c r="A593" s="3"/>
    </row>
    <row r="594" spans="1:1" ht="21" customHeight="1" x14ac:dyDescent="0.35">
      <c r="A594" s="3"/>
    </row>
    <row r="595" spans="1:1" ht="21" customHeight="1" x14ac:dyDescent="0.35">
      <c r="A595" s="3"/>
    </row>
    <row r="596" spans="1:1" ht="21" customHeight="1" x14ac:dyDescent="0.35">
      <c r="A596" s="3"/>
    </row>
    <row r="597" spans="1:1" ht="21" customHeight="1" x14ac:dyDescent="0.35">
      <c r="A597" s="3"/>
    </row>
    <row r="598" spans="1:1" ht="21" customHeight="1" x14ac:dyDescent="0.35">
      <c r="A598" s="3"/>
    </row>
    <row r="599" spans="1:1" ht="21" customHeight="1" x14ac:dyDescent="0.35">
      <c r="A599" s="3"/>
    </row>
    <row r="600" spans="1:1" ht="21" customHeight="1" x14ac:dyDescent="0.35">
      <c r="A600" s="3"/>
    </row>
    <row r="601" spans="1:1" ht="21" customHeight="1" x14ac:dyDescent="0.35">
      <c r="A601" s="3"/>
    </row>
    <row r="602" spans="1:1" ht="21" customHeight="1" x14ac:dyDescent="0.35">
      <c r="A602" s="3"/>
    </row>
    <row r="603" spans="1:1" ht="21" customHeight="1" x14ac:dyDescent="0.35">
      <c r="A603" s="3"/>
    </row>
    <row r="604" spans="1:1" ht="21" customHeight="1" x14ac:dyDescent="0.35">
      <c r="A604" s="3"/>
    </row>
    <row r="605" spans="1:1" ht="21" customHeight="1" x14ac:dyDescent="0.35">
      <c r="A605" s="3"/>
    </row>
    <row r="606" spans="1:1" ht="21" customHeight="1" x14ac:dyDescent="0.35">
      <c r="A606" s="3"/>
    </row>
    <row r="607" spans="1:1" ht="21" customHeight="1" x14ac:dyDescent="0.35">
      <c r="A607" s="3"/>
    </row>
    <row r="608" spans="1:1" ht="21" customHeight="1" x14ac:dyDescent="0.35">
      <c r="A608" s="3"/>
    </row>
    <row r="609" spans="1:1" ht="21" customHeight="1" x14ac:dyDescent="0.35">
      <c r="A609" s="3"/>
    </row>
    <row r="610" spans="1:1" ht="21" customHeight="1" x14ac:dyDescent="0.35">
      <c r="A610" s="3"/>
    </row>
    <row r="611" spans="1:1" ht="21" customHeight="1" x14ac:dyDescent="0.35">
      <c r="A611" s="3"/>
    </row>
    <row r="612" spans="1:1" ht="21" customHeight="1" x14ac:dyDescent="0.35">
      <c r="A612" s="3"/>
    </row>
    <row r="613" spans="1:1" ht="21" customHeight="1" x14ac:dyDescent="0.35">
      <c r="A613" s="3"/>
    </row>
    <row r="614" spans="1:1" ht="21" customHeight="1" x14ac:dyDescent="0.35">
      <c r="A614" s="3"/>
    </row>
    <row r="615" spans="1:1" ht="21" customHeight="1" x14ac:dyDescent="0.35">
      <c r="A615" s="3"/>
    </row>
    <row r="616" spans="1:1" ht="21" customHeight="1" x14ac:dyDescent="0.35">
      <c r="A616" s="3"/>
    </row>
    <row r="617" spans="1:1" ht="21" customHeight="1" x14ac:dyDescent="0.35">
      <c r="A617" s="3"/>
    </row>
    <row r="618" spans="1:1" ht="21" customHeight="1" x14ac:dyDescent="0.35">
      <c r="A618" s="3"/>
    </row>
    <row r="619" spans="1:1" ht="21" customHeight="1" x14ac:dyDescent="0.35">
      <c r="A619" s="3"/>
    </row>
    <row r="620" spans="1:1" ht="21" customHeight="1" x14ac:dyDescent="0.35">
      <c r="A620" s="3"/>
    </row>
    <row r="621" spans="1:1" ht="21" customHeight="1" x14ac:dyDescent="0.35">
      <c r="A621" s="3"/>
    </row>
    <row r="622" spans="1:1" ht="21" customHeight="1" x14ac:dyDescent="0.35">
      <c r="A622" s="3"/>
    </row>
    <row r="623" spans="1:1" ht="21" customHeight="1" x14ac:dyDescent="0.35">
      <c r="A623" s="3"/>
    </row>
    <row r="624" spans="1:1" ht="21" customHeight="1" x14ac:dyDescent="0.35">
      <c r="A624" s="3"/>
    </row>
    <row r="625" spans="1:1" ht="21" customHeight="1" x14ac:dyDescent="0.35">
      <c r="A625" s="3"/>
    </row>
    <row r="626" spans="1:1" ht="21" customHeight="1" x14ac:dyDescent="0.35">
      <c r="A626" s="3"/>
    </row>
    <row r="627" spans="1:1" ht="21" customHeight="1" x14ac:dyDescent="0.35">
      <c r="A627" s="3"/>
    </row>
    <row r="628" spans="1:1" ht="21" customHeight="1" x14ac:dyDescent="0.35">
      <c r="A628" s="3"/>
    </row>
    <row r="629" spans="1:1" ht="21" customHeight="1" x14ac:dyDescent="0.35">
      <c r="A629" s="3"/>
    </row>
    <row r="630" spans="1:1" ht="21" customHeight="1" x14ac:dyDescent="0.35">
      <c r="A630" s="3"/>
    </row>
    <row r="631" spans="1:1" ht="21" customHeight="1" x14ac:dyDescent="0.35">
      <c r="A631" s="3"/>
    </row>
    <row r="632" spans="1:1" ht="21" customHeight="1" x14ac:dyDescent="0.35">
      <c r="A632" s="3"/>
    </row>
    <row r="633" spans="1:1" ht="21" customHeight="1" x14ac:dyDescent="0.35">
      <c r="A633" s="3"/>
    </row>
    <row r="634" spans="1:1" ht="21" customHeight="1" x14ac:dyDescent="0.35">
      <c r="A634" s="3"/>
    </row>
    <row r="635" spans="1:1" ht="21" customHeight="1" x14ac:dyDescent="0.35">
      <c r="A635" s="3"/>
    </row>
    <row r="636" spans="1:1" ht="21" customHeight="1" x14ac:dyDescent="0.35">
      <c r="A636" s="3"/>
    </row>
    <row r="637" spans="1:1" ht="21" customHeight="1" x14ac:dyDescent="0.35">
      <c r="A637" s="3"/>
    </row>
    <row r="638" spans="1:1" ht="21" customHeight="1" x14ac:dyDescent="0.35">
      <c r="A638" s="3"/>
    </row>
    <row r="639" spans="1:1" ht="21" customHeight="1" x14ac:dyDescent="0.35">
      <c r="A639" s="3"/>
    </row>
    <row r="640" spans="1:1" ht="21" customHeight="1" x14ac:dyDescent="0.35">
      <c r="A640" s="3"/>
    </row>
    <row r="641" spans="1:1" ht="21" customHeight="1" x14ac:dyDescent="0.35">
      <c r="A641" s="3"/>
    </row>
    <row r="642" spans="1:1" ht="21" customHeight="1" x14ac:dyDescent="0.35">
      <c r="A642" s="3"/>
    </row>
    <row r="643" spans="1:1" ht="21" customHeight="1" x14ac:dyDescent="0.35">
      <c r="A643" s="3"/>
    </row>
    <row r="644" spans="1:1" ht="21" customHeight="1" x14ac:dyDescent="0.35">
      <c r="A644" s="3"/>
    </row>
    <row r="645" spans="1:1" ht="21" customHeight="1" x14ac:dyDescent="0.35">
      <c r="A645" s="3"/>
    </row>
    <row r="646" spans="1:1" ht="21" customHeight="1" x14ac:dyDescent="0.35">
      <c r="A646" s="3"/>
    </row>
    <row r="647" spans="1:1" ht="21" customHeight="1" x14ac:dyDescent="0.35">
      <c r="A647" s="3"/>
    </row>
    <row r="648" spans="1:1" ht="21" customHeight="1" x14ac:dyDescent="0.35">
      <c r="A648" s="3"/>
    </row>
    <row r="649" spans="1:1" ht="21" customHeight="1" x14ac:dyDescent="0.35">
      <c r="A649" s="3"/>
    </row>
    <row r="650" spans="1:1" ht="21" customHeight="1" x14ac:dyDescent="0.35">
      <c r="A650" s="3"/>
    </row>
    <row r="651" spans="1:1" ht="21" customHeight="1" x14ac:dyDescent="0.35">
      <c r="A651" s="3"/>
    </row>
    <row r="652" spans="1:1" ht="21" customHeight="1" x14ac:dyDescent="0.35">
      <c r="A652" s="3"/>
    </row>
    <row r="653" spans="1:1" ht="21" customHeight="1" x14ac:dyDescent="0.35">
      <c r="A653" s="3"/>
    </row>
    <row r="654" spans="1:1" ht="21" customHeight="1" x14ac:dyDescent="0.35">
      <c r="A654" s="3"/>
    </row>
    <row r="655" spans="1:1" ht="21" customHeight="1" x14ac:dyDescent="0.35">
      <c r="A655" s="3"/>
    </row>
    <row r="656" spans="1:1" ht="21" customHeight="1" x14ac:dyDescent="0.35">
      <c r="A656" s="3"/>
    </row>
    <row r="657" spans="1:1" ht="21" customHeight="1" x14ac:dyDescent="0.35">
      <c r="A657" s="3"/>
    </row>
    <row r="658" spans="1:1" ht="21" customHeight="1" x14ac:dyDescent="0.35">
      <c r="A658" s="3"/>
    </row>
    <row r="659" spans="1:1" ht="21" customHeight="1" x14ac:dyDescent="0.35">
      <c r="A659" s="3"/>
    </row>
    <row r="660" spans="1:1" ht="21" customHeight="1" x14ac:dyDescent="0.35">
      <c r="A660" s="3"/>
    </row>
    <row r="661" spans="1:1" ht="21" customHeight="1" x14ac:dyDescent="0.35">
      <c r="A661" s="3"/>
    </row>
    <row r="662" spans="1:1" ht="21" customHeight="1" x14ac:dyDescent="0.35">
      <c r="A662" s="3"/>
    </row>
    <row r="663" spans="1:1" ht="21" customHeight="1" x14ac:dyDescent="0.35">
      <c r="A663" s="3"/>
    </row>
    <row r="664" spans="1:1" ht="21" customHeight="1" x14ac:dyDescent="0.35">
      <c r="A664" s="3"/>
    </row>
    <row r="665" spans="1:1" ht="21" customHeight="1" x14ac:dyDescent="0.35">
      <c r="A665" s="3"/>
    </row>
    <row r="666" spans="1:1" ht="21" customHeight="1" x14ac:dyDescent="0.35">
      <c r="A666" s="3"/>
    </row>
    <row r="667" spans="1:1" ht="21" customHeight="1" x14ac:dyDescent="0.35">
      <c r="A667" s="3"/>
    </row>
    <row r="668" spans="1:1" ht="21" customHeight="1" x14ac:dyDescent="0.35">
      <c r="A668" s="3"/>
    </row>
    <row r="669" spans="1:1" ht="21" customHeight="1" x14ac:dyDescent="0.35">
      <c r="A669" s="3"/>
    </row>
    <row r="670" spans="1:1" ht="21" customHeight="1" x14ac:dyDescent="0.35">
      <c r="A670" s="3"/>
    </row>
    <row r="671" spans="1:1" ht="21" customHeight="1" x14ac:dyDescent="0.35">
      <c r="A671" s="3"/>
    </row>
    <row r="672" spans="1:1" ht="21" customHeight="1" x14ac:dyDescent="0.35">
      <c r="A672" s="3"/>
    </row>
    <row r="673" spans="1:1" ht="21" customHeight="1" x14ac:dyDescent="0.35">
      <c r="A673" s="3"/>
    </row>
    <row r="674" spans="1:1" ht="21" customHeight="1" x14ac:dyDescent="0.35">
      <c r="A674" s="3"/>
    </row>
    <row r="675" spans="1:1" ht="21" customHeight="1" x14ac:dyDescent="0.35">
      <c r="A675" s="3"/>
    </row>
    <row r="676" spans="1:1" ht="21" customHeight="1" x14ac:dyDescent="0.35">
      <c r="A676" s="3"/>
    </row>
    <row r="677" spans="1:1" ht="21" customHeight="1" x14ac:dyDescent="0.35">
      <c r="A677" s="3"/>
    </row>
    <row r="678" spans="1:1" ht="21" customHeight="1" x14ac:dyDescent="0.35">
      <c r="A678" s="3"/>
    </row>
    <row r="679" spans="1:1" ht="21" customHeight="1" x14ac:dyDescent="0.35">
      <c r="A679" s="3"/>
    </row>
    <row r="680" spans="1:1" ht="21" customHeight="1" x14ac:dyDescent="0.35">
      <c r="A680" s="3"/>
    </row>
    <row r="681" spans="1:1" ht="21" customHeight="1" x14ac:dyDescent="0.35">
      <c r="A681" s="3"/>
    </row>
    <row r="682" spans="1:1" ht="21" customHeight="1" x14ac:dyDescent="0.35">
      <c r="A682" s="3"/>
    </row>
    <row r="683" spans="1:1" ht="21" customHeight="1" x14ac:dyDescent="0.35">
      <c r="A683" s="3"/>
    </row>
    <row r="684" spans="1:1" ht="21" customHeight="1" x14ac:dyDescent="0.35">
      <c r="A684" s="3"/>
    </row>
    <row r="685" spans="1:1" ht="21" customHeight="1" x14ac:dyDescent="0.35">
      <c r="A685" s="3"/>
    </row>
    <row r="686" spans="1:1" ht="21" customHeight="1" x14ac:dyDescent="0.35">
      <c r="A686" s="3"/>
    </row>
    <row r="687" spans="1:1" ht="21" customHeight="1" x14ac:dyDescent="0.35">
      <c r="A687" s="3"/>
    </row>
    <row r="688" spans="1:1" ht="21" customHeight="1" x14ac:dyDescent="0.35">
      <c r="A688" s="3"/>
    </row>
    <row r="689" spans="1:1" ht="21" customHeight="1" x14ac:dyDescent="0.35">
      <c r="A689" s="3"/>
    </row>
    <row r="690" spans="1:1" ht="21" customHeight="1" x14ac:dyDescent="0.35">
      <c r="A690" s="3"/>
    </row>
    <row r="691" spans="1:1" ht="21" customHeight="1" x14ac:dyDescent="0.35">
      <c r="A691" s="3"/>
    </row>
    <row r="692" spans="1:1" ht="21" customHeight="1" x14ac:dyDescent="0.35">
      <c r="A692" s="3"/>
    </row>
    <row r="693" spans="1:1" ht="21" customHeight="1" x14ac:dyDescent="0.35">
      <c r="A693" s="3"/>
    </row>
    <row r="694" spans="1:1" ht="21" customHeight="1" x14ac:dyDescent="0.35">
      <c r="A694" s="3"/>
    </row>
    <row r="695" spans="1:1" ht="21" customHeight="1" x14ac:dyDescent="0.35">
      <c r="A695" s="3"/>
    </row>
    <row r="696" spans="1:1" ht="21" customHeight="1" x14ac:dyDescent="0.35">
      <c r="A696" s="3"/>
    </row>
    <row r="697" spans="1:1" ht="21" customHeight="1" x14ac:dyDescent="0.35">
      <c r="A697" s="3"/>
    </row>
    <row r="698" spans="1:1" ht="21" customHeight="1" x14ac:dyDescent="0.35">
      <c r="A698" s="3"/>
    </row>
    <row r="699" spans="1:1" ht="21" customHeight="1" x14ac:dyDescent="0.35">
      <c r="A699" s="3"/>
    </row>
    <row r="700" spans="1:1" ht="21" customHeight="1" x14ac:dyDescent="0.35">
      <c r="A700" s="3"/>
    </row>
    <row r="701" spans="1:1" ht="21" customHeight="1" x14ac:dyDescent="0.35">
      <c r="A701" s="3"/>
    </row>
    <row r="702" spans="1:1" ht="21" customHeight="1" x14ac:dyDescent="0.35">
      <c r="A702" s="3"/>
    </row>
    <row r="703" spans="1:1" ht="21" customHeight="1" x14ac:dyDescent="0.35">
      <c r="A703" s="3"/>
    </row>
    <row r="704" spans="1:1" ht="21" customHeight="1" x14ac:dyDescent="0.35">
      <c r="A704" s="3"/>
    </row>
    <row r="705" spans="1:1" ht="21" customHeight="1" x14ac:dyDescent="0.35">
      <c r="A705" s="3"/>
    </row>
    <row r="706" spans="1:1" ht="21" customHeight="1" x14ac:dyDescent="0.35">
      <c r="A706" s="3"/>
    </row>
    <row r="707" spans="1:1" ht="21" customHeight="1" x14ac:dyDescent="0.35">
      <c r="A707" s="3"/>
    </row>
    <row r="708" spans="1:1" ht="21" customHeight="1" x14ac:dyDescent="0.35">
      <c r="A708" s="3"/>
    </row>
    <row r="709" spans="1:1" ht="21" customHeight="1" x14ac:dyDescent="0.35">
      <c r="A709" s="3"/>
    </row>
    <row r="710" spans="1:1" ht="21" customHeight="1" x14ac:dyDescent="0.35">
      <c r="A710" s="3"/>
    </row>
    <row r="711" spans="1:1" ht="21" customHeight="1" x14ac:dyDescent="0.35">
      <c r="A711" s="3"/>
    </row>
    <row r="712" spans="1:1" ht="21" customHeight="1" x14ac:dyDescent="0.35">
      <c r="A712" s="3"/>
    </row>
    <row r="713" spans="1:1" ht="21" customHeight="1" x14ac:dyDescent="0.35">
      <c r="A713" s="3"/>
    </row>
    <row r="714" spans="1:1" ht="21" customHeight="1" x14ac:dyDescent="0.35">
      <c r="A714" s="3"/>
    </row>
    <row r="715" spans="1:1" ht="21" customHeight="1" x14ac:dyDescent="0.35">
      <c r="A715" s="3"/>
    </row>
    <row r="716" spans="1:1" ht="21" customHeight="1" x14ac:dyDescent="0.35">
      <c r="A716" s="3"/>
    </row>
    <row r="717" spans="1:1" ht="21" customHeight="1" x14ac:dyDescent="0.35">
      <c r="A717" s="3"/>
    </row>
    <row r="718" spans="1:1" ht="21" customHeight="1" x14ac:dyDescent="0.35">
      <c r="A718" s="3"/>
    </row>
    <row r="719" spans="1:1" ht="21" customHeight="1" x14ac:dyDescent="0.35">
      <c r="A719" s="3"/>
    </row>
    <row r="720" spans="1:1" ht="21" customHeight="1" x14ac:dyDescent="0.35">
      <c r="A720" s="3"/>
    </row>
    <row r="721" spans="1:1" ht="21" customHeight="1" x14ac:dyDescent="0.35">
      <c r="A721" s="3"/>
    </row>
    <row r="722" spans="1:1" ht="21" customHeight="1" x14ac:dyDescent="0.35">
      <c r="A722" s="3"/>
    </row>
    <row r="723" spans="1:1" ht="21" customHeight="1" x14ac:dyDescent="0.35">
      <c r="A723" s="3"/>
    </row>
    <row r="724" spans="1:1" ht="21" customHeight="1" x14ac:dyDescent="0.35">
      <c r="A724" s="3"/>
    </row>
    <row r="725" spans="1:1" ht="21" customHeight="1" x14ac:dyDescent="0.35">
      <c r="A725" s="3"/>
    </row>
    <row r="726" spans="1:1" ht="21" customHeight="1" x14ac:dyDescent="0.35">
      <c r="A726" s="3"/>
    </row>
    <row r="727" spans="1:1" ht="21" customHeight="1" x14ac:dyDescent="0.35">
      <c r="A727" s="3"/>
    </row>
    <row r="728" spans="1:1" ht="21" customHeight="1" x14ac:dyDescent="0.35">
      <c r="A728" s="3"/>
    </row>
    <row r="729" spans="1:1" ht="21" customHeight="1" x14ac:dyDescent="0.35">
      <c r="A729" s="3"/>
    </row>
    <row r="730" spans="1:1" ht="21" customHeight="1" x14ac:dyDescent="0.35">
      <c r="A730" s="3"/>
    </row>
    <row r="731" spans="1:1" ht="21" customHeight="1" x14ac:dyDescent="0.35">
      <c r="A731" s="3"/>
    </row>
    <row r="732" spans="1:1" ht="21" customHeight="1" x14ac:dyDescent="0.35">
      <c r="A732" s="3"/>
    </row>
    <row r="733" spans="1:1" ht="21" customHeight="1" x14ac:dyDescent="0.35">
      <c r="A733" s="3"/>
    </row>
    <row r="734" spans="1:1" ht="21" customHeight="1" x14ac:dyDescent="0.35">
      <c r="A734" s="3"/>
    </row>
    <row r="735" spans="1:1" ht="21" customHeight="1" x14ac:dyDescent="0.35">
      <c r="A735" s="3"/>
    </row>
    <row r="736" spans="1:1" ht="21" customHeight="1" x14ac:dyDescent="0.35">
      <c r="A736" s="3"/>
    </row>
    <row r="737" spans="1:1" ht="21" customHeight="1" x14ac:dyDescent="0.35">
      <c r="A737" s="3"/>
    </row>
    <row r="738" spans="1:1" ht="21" customHeight="1" x14ac:dyDescent="0.35">
      <c r="A738" s="3"/>
    </row>
    <row r="739" spans="1:1" ht="21" customHeight="1" x14ac:dyDescent="0.35">
      <c r="A739" s="3"/>
    </row>
    <row r="740" spans="1:1" ht="21" customHeight="1" x14ac:dyDescent="0.35">
      <c r="A740" s="3"/>
    </row>
    <row r="741" spans="1:1" ht="21" customHeight="1" x14ac:dyDescent="0.35">
      <c r="A741" s="3"/>
    </row>
    <row r="742" spans="1:1" ht="21" customHeight="1" x14ac:dyDescent="0.35">
      <c r="A742" s="3"/>
    </row>
    <row r="743" spans="1:1" ht="21" customHeight="1" x14ac:dyDescent="0.35">
      <c r="A743" s="3"/>
    </row>
    <row r="744" spans="1:1" ht="21" customHeight="1" x14ac:dyDescent="0.35">
      <c r="A744" s="3"/>
    </row>
    <row r="745" spans="1:1" ht="21" customHeight="1" x14ac:dyDescent="0.35">
      <c r="A745" s="3"/>
    </row>
    <row r="746" spans="1:1" ht="21" customHeight="1" x14ac:dyDescent="0.35">
      <c r="A746" s="3"/>
    </row>
    <row r="747" spans="1:1" ht="21" customHeight="1" x14ac:dyDescent="0.35">
      <c r="A747" s="3"/>
    </row>
    <row r="748" spans="1:1" ht="21" customHeight="1" x14ac:dyDescent="0.35">
      <c r="A748" s="3"/>
    </row>
    <row r="749" spans="1:1" ht="21" customHeight="1" x14ac:dyDescent="0.35">
      <c r="A749" s="3"/>
    </row>
    <row r="750" spans="1:1" ht="21" customHeight="1" x14ac:dyDescent="0.35">
      <c r="A750" s="3"/>
    </row>
    <row r="751" spans="1:1" ht="21" customHeight="1" x14ac:dyDescent="0.35">
      <c r="A751" s="3"/>
    </row>
    <row r="752" spans="1:1" ht="21" customHeight="1" x14ac:dyDescent="0.35">
      <c r="A752" s="3"/>
    </row>
    <row r="753" spans="1:1" ht="21" customHeight="1" x14ac:dyDescent="0.35">
      <c r="A753" s="3"/>
    </row>
    <row r="754" spans="1:1" ht="21" customHeight="1" x14ac:dyDescent="0.35">
      <c r="A754" s="3"/>
    </row>
    <row r="755" spans="1:1" ht="21" customHeight="1" x14ac:dyDescent="0.35">
      <c r="A755" s="3"/>
    </row>
    <row r="756" spans="1:1" ht="21" customHeight="1" x14ac:dyDescent="0.35">
      <c r="A756" s="3"/>
    </row>
    <row r="757" spans="1:1" ht="21" customHeight="1" x14ac:dyDescent="0.35">
      <c r="A757" s="3"/>
    </row>
    <row r="758" spans="1:1" ht="21" customHeight="1" x14ac:dyDescent="0.35">
      <c r="A758" s="3"/>
    </row>
    <row r="759" spans="1:1" ht="21" customHeight="1" x14ac:dyDescent="0.35">
      <c r="A759" s="3"/>
    </row>
    <row r="760" spans="1:1" ht="21" customHeight="1" x14ac:dyDescent="0.35">
      <c r="A760" s="3"/>
    </row>
    <row r="761" spans="1:1" ht="21" customHeight="1" x14ac:dyDescent="0.35">
      <c r="A761" s="3"/>
    </row>
    <row r="762" spans="1:1" ht="21" customHeight="1" x14ac:dyDescent="0.35">
      <c r="A762" s="3"/>
    </row>
    <row r="763" spans="1:1" ht="21" customHeight="1" x14ac:dyDescent="0.35">
      <c r="A763" s="3"/>
    </row>
    <row r="764" spans="1:1" ht="21" customHeight="1" x14ac:dyDescent="0.35">
      <c r="A764" s="3"/>
    </row>
    <row r="765" spans="1:1" ht="21" customHeight="1" x14ac:dyDescent="0.35">
      <c r="A765" s="3"/>
    </row>
    <row r="766" spans="1:1" ht="21" customHeight="1" x14ac:dyDescent="0.35">
      <c r="A766" s="3"/>
    </row>
    <row r="767" spans="1:1" ht="21" customHeight="1" x14ac:dyDescent="0.35">
      <c r="A767" s="3"/>
    </row>
    <row r="768" spans="1:1" ht="21" customHeight="1" x14ac:dyDescent="0.35">
      <c r="A768" s="3"/>
    </row>
    <row r="769" spans="1:1" ht="21" customHeight="1" x14ac:dyDescent="0.35">
      <c r="A769" s="3"/>
    </row>
    <row r="770" spans="1:1" ht="21" customHeight="1" x14ac:dyDescent="0.35">
      <c r="A770" s="3"/>
    </row>
    <row r="771" spans="1:1" ht="21" customHeight="1" x14ac:dyDescent="0.35">
      <c r="A771" s="3"/>
    </row>
    <row r="772" spans="1:1" ht="21" customHeight="1" x14ac:dyDescent="0.35">
      <c r="A772" s="3"/>
    </row>
    <row r="773" spans="1:1" ht="21" customHeight="1" x14ac:dyDescent="0.35">
      <c r="A773" s="3"/>
    </row>
    <row r="774" spans="1:1" ht="21" customHeight="1" x14ac:dyDescent="0.35">
      <c r="A774" s="3"/>
    </row>
    <row r="775" spans="1:1" ht="21" customHeight="1" x14ac:dyDescent="0.35">
      <c r="A775" s="3"/>
    </row>
    <row r="776" spans="1:1" ht="21" customHeight="1" x14ac:dyDescent="0.35">
      <c r="A776" s="3"/>
    </row>
    <row r="777" spans="1:1" ht="21" customHeight="1" x14ac:dyDescent="0.35">
      <c r="A777" s="3"/>
    </row>
    <row r="778" spans="1:1" ht="21" customHeight="1" x14ac:dyDescent="0.35">
      <c r="A778" s="3"/>
    </row>
    <row r="779" spans="1:1" ht="21" customHeight="1" x14ac:dyDescent="0.35">
      <c r="A779" s="3"/>
    </row>
    <row r="780" spans="1:1" ht="21" customHeight="1" x14ac:dyDescent="0.35">
      <c r="A780" s="3"/>
    </row>
    <row r="781" spans="1:1" ht="21" customHeight="1" x14ac:dyDescent="0.35">
      <c r="A781" s="3"/>
    </row>
    <row r="782" spans="1:1" ht="21" customHeight="1" x14ac:dyDescent="0.35">
      <c r="A782" s="3"/>
    </row>
    <row r="783" spans="1:1" ht="21" customHeight="1" x14ac:dyDescent="0.35">
      <c r="A783" s="3"/>
    </row>
    <row r="784" spans="1:1" ht="21" customHeight="1" x14ac:dyDescent="0.35">
      <c r="A784" s="3"/>
    </row>
    <row r="785" spans="1:1" ht="21" customHeight="1" x14ac:dyDescent="0.35">
      <c r="A785" s="3"/>
    </row>
    <row r="786" spans="1:1" ht="21" customHeight="1" x14ac:dyDescent="0.35">
      <c r="A786" s="3"/>
    </row>
    <row r="787" spans="1:1" ht="21" customHeight="1" x14ac:dyDescent="0.35">
      <c r="A787" s="3"/>
    </row>
    <row r="788" spans="1:1" ht="21" customHeight="1" x14ac:dyDescent="0.35">
      <c r="A788" s="3"/>
    </row>
    <row r="789" spans="1:1" ht="21" customHeight="1" x14ac:dyDescent="0.35">
      <c r="A789" s="3"/>
    </row>
    <row r="790" spans="1:1" ht="21" customHeight="1" x14ac:dyDescent="0.35">
      <c r="A790" s="3"/>
    </row>
    <row r="791" spans="1:1" ht="21" customHeight="1" x14ac:dyDescent="0.35">
      <c r="A791" s="3"/>
    </row>
    <row r="792" spans="1:1" ht="21" customHeight="1" x14ac:dyDescent="0.35">
      <c r="A792" s="3"/>
    </row>
    <row r="793" spans="1:1" ht="21" customHeight="1" x14ac:dyDescent="0.35">
      <c r="A793" s="3"/>
    </row>
    <row r="794" spans="1:1" ht="21" customHeight="1" x14ac:dyDescent="0.35">
      <c r="A794" s="3"/>
    </row>
    <row r="795" spans="1:1" ht="21" customHeight="1" x14ac:dyDescent="0.35">
      <c r="A795" s="3"/>
    </row>
    <row r="796" spans="1:1" ht="21" customHeight="1" x14ac:dyDescent="0.35">
      <c r="A796" s="3"/>
    </row>
    <row r="797" spans="1:1" ht="21" customHeight="1" x14ac:dyDescent="0.35">
      <c r="A797" s="3"/>
    </row>
    <row r="798" spans="1:1" ht="21" customHeight="1" x14ac:dyDescent="0.35">
      <c r="A798" s="3"/>
    </row>
    <row r="799" spans="1:1" ht="21" customHeight="1" x14ac:dyDescent="0.35">
      <c r="A799" s="3"/>
    </row>
    <row r="800" spans="1:1" ht="21" customHeight="1" x14ac:dyDescent="0.35">
      <c r="A800" s="3"/>
    </row>
    <row r="801" spans="1:1" ht="21" customHeight="1" x14ac:dyDescent="0.35">
      <c r="A801" s="3"/>
    </row>
    <row r="802" spans="1:1" ht="21" customHeight="1" x14ac:dyDescent="0.35">
      <c r="A802" s="3"/>
    </row>
    <row r="803" spans="1:1" ht="21" customHeight="1" x14ac:dyDescent="0.35">
      <c r="A803" s="3"/>
    </row>
    <row r="804" spans="1:1" ht="21" customHeight="1" x14ac:dyDescent="0.35">
      <c r="A804" s="3"/>
    </row>
    <row r="805" spans="1:1" ht="21" customHeight="1" x14ac:dyDescent="0.35">
      <c r="A805" s="3"/>
    </row>
    <row r="806" spans="1:1" ht="21" customHeight="1" x14ac:dyDescent="0.35">
      <c r="A806" s="3"/>
    </row>
    <row r="807" spans="1:1" ht="21" customHeight="1" x14ac:dyDescent="0.35">
      <c r="A807" s="3"/>
    </row>
    <row r="808" spans="1:1" ht="21" customHeight="1" x14ac:dyDescent="0.35">
      <c r="A808" s="3"/>
    </row>
    <row r="809" spans="1:1" ht="21" customHeight="1" x14ac:dyDescent="0.35">
      <c r="A809" s="3"/>
    </row>
    <row r="810" spans="1:1" ht="21" customHeight="1" x14ac:dyDescent="0.35">
      <c r="A810" s="3"/>
    </row>
    <row r="811" spans="1:1" ht="21" customHeight="1" x14ac:dyDescent="0.35">
      <c r="A811" s="3"/>
    </row>
    <row r="812" spans="1:1" ht="21" customHeight="1" x14ac:dyDescent="0.35">
      <c r="A812" s="3"/>
    </row>
    <row r="813" spans="1:1" ht="21" customHeight="1" x14ac:dyDescent="0.35">
      <c r="A813" s="3"/>
    </row>
    <row r="814" spans="1:1" ht="21" customHeight="1" x14ac:dyDescent="0.35">
      <c r="A814" s="3"/>
    </row>
    <row r="815" spans="1:1" ht="21" customHeight="1" x14ac:dyDescent="0.35">
      <c r="A815" s="3"/>
    </row>
    <row r="816" spans="1:1" ht="21" customHeight="1" x14ac:dyDescent="0.35">
      <c r="A816" s="3"/>
    </row>
    <row r="817" spans="1:1" ht="21" customHeight="1" x14ac:dyDescent="0.35">
      <c r="A817" s="3"/>
    </row>
    <row r="818" spans="1:1" ht="21" customHeight="1" x14ac:dyDescent="0.35">
      <c r="A818" s="3"/>
    </row>
    <row r="819" spans="1:1" ht="21" customHeight="1" x14ac:dyDescent="0.35">
      <c r="A819" s="3"/>
    </row>
    <row r="820" spans="1:1" ht="21" customHeight="1" x14ac:dyDescent="0.35">
      <c r="A820" s="3"/>
    </row>
    <row r="821" spans="1:1" ht="21" customHeight="1" x14ac:dyDescent="0.35">
      <c r="A821" s="3"/>
    </row>
    <row r="822" spans="1:1" ht="21" customHeight="1" x14ac:dyDescent="0.35">
      <c r="A822" s="3"/>
    </row>
    <row r="823" spans="1:1" ht="21" customHeight="1" x14ac:dyDescent="0.35">
      <c r="A823" s="3"/>
    </row>
    <row r="824" spans="1:1" ht="21" customHeight="1" x14ac:dyDescent="0.35">
      <c r="A824" s="3"/>
    </row>
    <row r="825" spans="1:1" ht="21" customHeight="1" x14ac:dyDescent="0.35">
      <c r="A825" s="3"/>
    </row>
    <row r="826" spans="1:1" ht="21" customHeight="1" x14ac:dyDescent="0.35">
      <c r="A826" s="3"/>
    </row>
    <row r="827" spans="1:1" ht="21" customHeight="1" x14ac:dyDescent="0.35">
      <c r="A827" s="3"/>
    </row>
    <row r="828" spans="1:1" ht="21" customHeight="1" x14ac:dyDescent="0.35">
      <c r="A828" s="3"/>
    </row>
    <row r="829" spans="1:1" ht="21" customHeight="1" x14ac:dyDescent="0.35">
      <c r="A829" s="3"/>
    </row>
    <row r="830" spans="1:1" ht="21" customHeight="1" x14ac:dyDescent="0.35">
      <c r="A830" s="3"/>
    </row>
    <row r="831" spans="1:1" ht="21" customHeight="1" x14ac:dyDescent="0.35">
      <c r="A831" s="3"/>
    </row>
    <row r="832" spans="1:1" ht="21" customHeight="1" x14ac:dyDescent="0.35">
      <c r="A832" s="3"/>
    </row>
    <row r="833" spans="1:1" ht="21" customHeight="1" x14ac:dyDescent="0.35">
      <c r="A833" s="3"/>
    </row>
    <row r="834" spans="1:1" ht="21" customHeight="1" x14ac:dyDescent="0.35">
      <c r="A834" s="3"/>
    </row>
    <row r="835" spans="1:1" ht="21" customHeight="1" x14ac:dyDescent="0.35">
      <c r="A835" s="3"/>
    </row>
    <row r="836" spans="1:1" ht="21" customHeight="1" x14ac:dyDescent="0.35">
      <c r="A836" s="3"/>
    </row>
    <row r="837" spans="1:1" ht="21" customHeight="1" x14ac:dyDescent="0.35">
      <c r="A837" s="3"/>
    </row>
    <row r="838" spans="1:1" ht="21" customHeight="1" x14ac:dyDescent="0.35">
      <c r="A838" s="3"/>
    </row>
    <row r="839" spans="1:1" ht="21" customHeight="1" x14ac:dyDescent="0.35">
      <c r="A839" s="3"/>
    </row>
    <row r="840" spans="1:1" ht="21" customHeight="1" x14ac:dyDescent="0.35">
      <c r="A840" s="3"/>
    </row>
    <row r="841" spans="1:1" ht="21" customHeight="1" x14ac:dyDescent="0.35">
      <c r="A841" s="3"/>
    </row>
    <row r="842" spans="1:1" ht="21" customHeight="1" x14ac:dyDescent="0.35">
      <c r="A842" s="3"/>
    </row>
    <row r="843" spans="1:1" ht="21" customHeight="1" x14ac:dyDescent="0.35">
      <c r="A843" s="3"/>
    </row>
    <row r="844" spans="1:1" ht="21" customHeight="1" x14ac:dyDescent="0.35">
      <c r="A844" s="3"/>
    </row>
    <row r="845" spans="1:1" ht="21" customHeight="1" x14ac:dyDescent="0.35">
      <c r="A845" s="3"/>
    </row>
    <row r="846" spans="1:1" ht="21" customHeight="1" x14ac:dyDescent="0.35">
      <c r="A846" s="3"/>
    </row>
    <row r="847" spans="1:1" ht="21" customHeight="1" x14ac:dyDescent="0.35">
      <c r="A847" s="3"/>
    </row>
    <row r="848" spans="1:1" ht="21" customHeight="1" x14ac:dyDescent="0.35">
      <c r="A848" s="3"/>
    </row>
    <row r="849" spans="1:1" ht="21" customHeight="1" x14ac:dyDescent="0.35">
      <c r="A849" s="3"/>
    </row>
    <row r="850" spans="1:1" ht="21" customHeight="1" x14ac:dyDescent="0.35">
      <c r="A850" s="3"/>
    </row>
    <row r="851" spans="1:1" ht="21" customHeight="1" x14ac:dyDescent="0.35">
      <c r="A851" s="3"/>
    </row>
    <row r="852" spans="1:1" ht="21" customHeight="1" x14ac:dyDescent="0.35">
      <c r="A852" s="3"/>
    </row>
    <row r="853" spans="1:1" ht="21" customHeight="1" x14ac:dyDescent="0.35">
      <c r="A853" s="3"/>
    </row>
    <row r="854" spans="1:1" ht="21" customHeight="1" x14ac:dyDescent="0.35">
      <c r="A854" s="3"/>
    </row>
    <row r="855" spans="1:1" ht="21" customHeight="1" x14ac:dyDescent="0.35">
      <c r="A855" s="3"/>
    </row>
    <row r="856" spans="1:1" ht="21" customHeight="1" x14ac:dyDescent="0.35">
      <c r="A856" s="3"/>
    </row>
    <row r="857" spans="1:1" ht="21" customHeight="1" x14ac:dyDescent="0.35">
      <c r="A857" s="3"/>
    </row>
    <row r="858" spans="1:1" ht="21" customHeight="1" x14ac:dyDescent="0.35">
      <c r="A858" s="3"/>
    </row>
    <row r="859" spans="1:1" ht="21" customHeight="1" x14ac:dyDescent="0.35">
      <c r="A859" s="3"/>
    </row>
    <row r="860" spans="1:1" ht="21" customHeight="1" x14ac:dyDescent="0.35">
      <c r="A860" s="3"/>
    </row>
    <row r="861" spans="1:1" ht="21" customHeight="1" x14ac:dyDescent="0.35">
      <c r="A861" s="3"/>
    </row>
    <row r="862" spans="1:1" ht="21" customHeight="1" x14ac:dyDescent="0.35">
      <c r="A862" s="3"/>
    </row>
    <row r="863" spans="1:1" ht="21" customHeight="1" x14ac:dyDescent="0.35">
      <c r="A863" s="3"/>
    </row>
    <row r="864" spans="1:1" ht="21" customHeight="1" x14ac:dyDescent="0.35">
      <c r="A864" s="3"/>
    </row>
    <row r="865" spans="1:1" ht="21" customHeight="1" x14ac:dyDescent="0.35">
      <c r="A865" s="3"/>
    </row>
    <row r="866" spans="1:1" ht="21" customHeight="1" x14ac:dyDescent="0.35">
      <c r="A866" s="3"/>
    </row>
    <row r="867" spans="1:1" ht="21" customHeight="1" x14ac:dyDescent="0.35">
      <c r="A867" s="3"/>
    </row>
    <row r="868" spans="1:1" ht="21" customHeight="1" x14ac:dyDescent="0.35">
      <c r="A868" s="3"/>
    </row>
    <row r="869" spans="1:1" ht="21" customHeight="1" x14ac:dyDescent="0.35">
      <c r="A869" s="3"/>
    </row>
    <row r="870" spans="1:1" ht="21" customHeight="1" x14ac:dyDescent="0.35">
      <c r="A870" s="3"/>
    </row>
    <row r="871" spans="1:1" ht="21" customHeight="1" x14ac:dyDescent="0.35">
      <c r="A871" s="3"/>
    </row>
    <row r="872" spans="1:1" ht="21" customHeight="1" x14ac:dyDescent="0.35">
      <c r="A872" s="3"/>
    </row>
    <row r="873" spans="1:1" ht="21" customHeight="1" x14ac:dyDescent="0.35">
      <c r="A873" s="3"/>
    </row>
    <row r="874" spans="1:1" ht="21" customHeight="1" x14ac:dyDescent="0.35">
      <c r="A874" s="3"/>
    </row>
    <row r="875" spans="1:1" ht="21" customHeight="1" x14ac:dyDescent="0.35">
      <c r="A875" s="3"/>
    </row>
    <row r="876" spans="1:1" ht="21" customHeight="1" x14ac:dyDescent="0.35">
      <c r="A876" s="3"/>
    </row>
    <row r="877" spans="1:1" ht="21" customHeight="1" x14ac:dyDescent="0.35">
      <c r="A877" s="3"/>
    </row>
    <row r="878" spans="1:1" ht="21" customHeight="1" x14ac:dyDescent="0.35">
      <c r="A878" s="3"/>
    </row>
    <row r="879" spans="1:1" ht="21" customHeight="1" x14ac:dyDescent="0.35">
      <c r="A879" s="3"/>
    </row>
    <row r="880" spans="1:1" ht="21" customHeight="1" x14ac:dyDescent="0.35">
      <c r="A880" s="3"/>
    </row>
    <row r="881" spans="1:1" ht="21" customHeight="1" x14ac:dyDescent="0.35">
      <c r="A881" s="3"/>
    </row>
    <row r="882" spans="1:1" ht="21" customHeight="1" x14ac:dyDescent="0.35">
      <c r="A882" s="3"/>
    </row>
    <row r="883" spans="1:1" ht="21" customHeight="1" x14ac:dyDescent="0.35">
      <c r="A883" s="3"/>
    </row>
    <row r="884" spans="1:1" ht="21" customHeight="1" x14ac:dyDescent="0.35">
      <c r="A884" s="3"/>
    </row>
    <row r="885" spans="1:1" ht="21" customHeight="1" x14ac:dyDescent="0.35">
      <c r="A885" s="3"/>
    </row>
    <row r="886" spans="1:1" ht="21" customHeight="1" x14ac:dyDescent="0.35">
      <c r="A886" s="3"/>
    </row>
    <row r="887" spans="1:1" ht="21" customHeight="1" x14ac:dyDescent="0.35">
      <c r="A887" s="3"/>
    </row>
    <row r="888" spans="1:1" ht="21" customHeight="1" x14ac:dyDescent="0.35">
      <c r="A888" s="3"/>
    </row>
    <row r="889" spans="1:1" ht="21" customHeight="1" x14ac:dyDescent="0.35">
      <c r="A889" s="3"/>
    </row>
    <row r="890" spans="1:1" ht="21" customHeight="1" x14ac:dyDescent="0.35">
      <c r="A890" s="3"/>
    </row>
    <row r="891" spans="1:1" ht="21" customHeight="1" x14ac:dyDescent="0.35">
      <c r="A891" s="3"/>
    </row>
    <row r="892" spans="1:1" ht="21" customHeight="1" x14ac:dyDescent="0.35">
      <c r="A892" s="3"/>
    </row>
    <row r="893" spans="1:1" ht="21" customHeight="1" x14ac:dyDescent="0.35">
      <c r="A893" s="3"/>
    </row>
    <row r="894" spans="1:1" ht="21" customHeight="1" x14ac:dyDescent="0.35">
      <c r="A894" s="3"/>
    </row>
    <row r="895" spans="1:1" ht="21" customHeight="1" x14ac:dyDescent="0.35">
      <c r="A895" s="3"/>
    </row>
    <row r="896" spans="1:1" ht="21" customHeight="1" x14ac:dyDescent="0.35">
      <c r="A896" s="3"/>
    </row>
    <row r="897" spans="1:1" ht="21" customHeight="1" x14ac:dyDescent="0.35">
      <c r="A897" s="3"/>
    </row>
    <row r="898" spans="1:1" ht="21" customHeight="1" x14ac:dyDescent="0.35">
      <c r="A898" s="3"/>
    </row>
    <row r="899" spans="1:1" ht="21" customHeight="1" x14ac:dyDescent="0.35">
      <c r="A899" s="3"/>
    </row>
    <row r="900" spans="1:1" ht="21" customHeight="1" x14ac:dyDescent="0.35">
      <c r="A900" s="3"/>
    </row>
    <row r="901" spans="1:1" ht="21" customHeight="1" x14ac:dyDescent="0.35">
      <c r="A901" s="3"/>
    </row>
    <row r="902" spans="1:1" ht="21" customHeight="1" x14ac:dyDescent="0.35">
      <c r="A902" s="3"/>
    </row>
    <row r="903" spans="1:1" ht="21" customHeight="1" x14ac:dyDescent="0.35">
      <c r="A903" s="3"/>
    </row>
    <row r="904" spans="1:1" ht="21" customHeight="1" x14ac:dyDescent="0.35">
      <c r="A904" s="3"/>
    </row>
    <row r="905" spans="1:1" ht="21" customHeight="1" x14ac:dyDescent="0.35">
      <c r="A905" s="3"/>
    </row>
    <row r="906" spans="1:1" ht="21" customHeight="1" x14ac:dyDescent="0.35">
      <c r="A906" s="3"/>
    </row>
    <row r="907" spans="1:1" ht="21" customHeight="1" x14ac:dyDescent="0.35">
      <c r="A907" s="3"/>
    </row>
    <row r="908" spans="1:1" ht="21" customHeight="1" x14ac:dyDescent="0.35">
      <c r="A908" s="3"/>
    </row>
    <row r="909" spans="1:1" ht="21" customHeight="1" x14ac:dyDescent="0.35">
      <c r="A909" s="3"/>
    </row>
    <row r="910" spans="1:1" ht="21" customHeight="1" x14ac:dyDescent="0.35">
      <c r="A910" s="3"/>
    </row>
    <row r="911" spans="1:1" ht="21" customHeight="1" x14ac:dyDescent="0.35">
      <c r="A911" s="3"/>
    </row>
    <row r="912" spans="1:1" ht="21" customHeight="1" x14ac:dyDescent="0.35">
      <c r="A912" s="3"/>
    </row>
    <row r="913" spans="1:1" ht="21" customHeight="1" x14ac:dyDescent="0.35">
      <c r="A913" s="3"/>
    </row>
    <row r="914" spans="1:1" ht="21" customHeight="1" x14ac:dyDescent="0.35">
      <c r="A914" s="3"/>
    </row>
    <row r="915" spans="1:1" ht="21" customHeight="1" x14ac:dyDescent="0.35">
      <c r="A915" s="3"/>
    </row>
    <row r="916" spans="1:1" ht="21" customHeight="1" x14ac:dyDescent="0.35">
      <c r="A916" s="3"/>
    </row>
    <row r="917" spans="1:1" ht="21" customHeight="1" x14ac:dyDescent="0.35">
      <c r="A917" s="3"/>
    </row>
    <row r="918" spans="1:1" ht="21" customHeight="1" x14ac:dyDescent="0.35">
      <c r="A918" s="3"/>
    </row>
    <row r="919" spans="1:1" ht="21" customHeight="1" x14ac:dyDescent="0.35">
      <c r="A919" s="3"/>
    </row>
    <row r="920" spans="1:1" ht="21" customHeight="1" x14ac:dyDescent="0.35">
      <c r="A920" s="3"/>
    </row>
    <row r="921" spans="1:1" ht="21" customHeight="1" x14ac:dyDescent="0.35">
      <c r="A921" s="3"/>
    </row>
    <row r="922" spans="1:1" ht="21" customHeight="1" x14ac:dyDescent="0.35">
      <c r="A922" s="3"/>
    </row>
    <row r="923" spans="1:1" ht="21" customHeight="1" x14ac:dyDescent="0.35">
      <c r="A923" s="3"/>
    </row>
    <row r="924" spans="1:1" ht="21" customHeight="1" x14ac:dyDescent="0.35">
      <c r="A924" s="3"/>
    </row>
    <row r="925" spans="1:1" ht="21" customHeight="1" x14ac:dyDescent="0.35">
      <c r="A925" s="3"/>
    </row>
    <row r="926" spans="1:1" ht="21" customHeight="1" x14ac:dyDescent="0.35">
      <c r="A926" s="3"/>
    </row>
    <row r="927" spans="1:1" ht="21" customHeight="1" x14ac:dyDescent="0.35">
      <c r="A927" s="3"/>
    </row>
    <row r="928" spans="1:1" ht="21" customHeight="1" x14ac:dyDescent="0.35">
      <c r="A928" s="3"/>
    </row>
    <row r="929" spans="1:1" ht="21" customHeight="1" x14ac:dyDescent="0.35">
      <c r="A929" s="3"/>
    </row>
    <row r="930" spans="1:1" ht="21" customHeight="1" x14ac:dyDescent="0.35">
      <c r="A930" s="3"/>
    </row>
    <row r="931" spans="1:1" ht="21" customHeight="1" x14ac:dyDescent="0.35">
      <c r="A931" s="3"/>
    </row>
    <row r="932" spans="1:1" ht="21" customHeight="1" x14ac:dyDescent="0.35">
      <c r="A932" s="3"/>
    </row>
    <row r="933" spans="1:1" ht="21" customHeight="1" x14ac:dyDescent="0.35">
      <c r="A933" s="3"/>
    </row>
    <row r="934" spans="1:1" ht="21" customHeight="1" x14ac:dyDescent="0.35">
      <c r="A934" s="3"/>
    </row>
    <row r="935" spans="1:1" ht="21" customHeight="1" x14ac:dyDescent="0.35">
      <c r="A935" s="3"/>
    </row>
    <row r="936" spans="1:1" ht="21" customHeight="1" x14ac:dyDescent="0.35">
      <c r="A936" s="3"/>
    </row>
    <row r="937" spans="1:1" ht="21" customHeight="1" x14ac:dyDescent="0.35">
      <c r="A937" s="3"/>
    </row>
    <row r="938" spans="1:1" ht="21" customHeight="1" x14ac:dyDescent="0.35">
      <c r="A938" s="3"/>
    </row>
    <row r="939" spans="1:1" ht="21" customHeight="1" x14ac:dyDescent="0.35">
      <c r="A939" s="3"/>
    </row>
    <row r="940" spans="1:1" ht="21" customHeight="1" x14ac:dyDescent="0.35">
      <c r="A940" s="3"/>
    </row>
    <row r="941" spans="1:1" ht="21" customHeight="1" x14ac:dyDescent="0.35">
      <c r="A941" s="3"/>
    </row>
    <row r="942" spans="1:1" ht="21" customHeight="1" x14ac:dyDescent="0.35">
      <c r="A942" s="3"/>
    </row>
    <row r="943" spans="1:1" ht="21" customHeight="1" x14ac:dyDescent="0.35">
      <c r="A943" s="3"/>
    </row>
    <row r="944" spans="1:1" ht="21" customHeight="1" x14ac:dyDescent="0.35">
      <c r="A944" s="3"/>
    </row>
    <row r="945" spans="1:1" ht="21" customHeight="1" x14ac:dyDescent="0.35">
      <c r="A945" s="3"/>
    </row>
    <row r="946" spans="1:1" ht="21" customHeight="1" x14ac:dyDescent="0.35">
      <c r="A946" s="3"/>
    </row>
    <row r="947" spans="1:1" ht="21" customHeight="1" x14ac:dyDescent="0.35">
      <c r="A947" s="3"/>
    </row>
    <row r="948" spans="1:1" ht="21" customHeight="1" x14ac:dyDescent="0.35">
      <c r="A948" s="3"/>
    </row>
    <row r="949" spans="1:1" ht="21" customHeight="1" x14ac:dyDescent="0.35">
      <c r="A949" s="3"/>
    </row>
    <row r="950" spans="1:1" ht="21" customHeight="1" x14ac:dyDescent="0.35">
      <c r="A950" s="3"/>
    </row>
    <row r="951" spans="1:1" ht="21" customHeight="1" x14ac:dyDescent="0.35">
      <c r="A951" s="3"/>
    </row>
    <row r="952" spans="1:1" ht="21" customHeight="1" x14ac:dyDescent="0.35">
      <c r="A952" s="3"/>
    </row>
    <row r="953" spans="1:1" ht="21" customHeight="1" x14ac:dyDescent="0.35">
      <c r="A953" s="3"/>
    </row>
    <row r="954" spans="1:1" ht="21" customHeight="1" x14ac:dyDescent="0.35">
      <c r="A954" s="3"/>
    </row>
    <row r="955" spans="1:1" ht="21" customHeight="1" x14ac:dyDescent="0.35">
      <c r="A955" s="3"/>
    </row>
    <row r="956" spans="1:1" ht="21" customHeight="1" x14ac:dyDescent="0.35">
      <c r="A956" s="3"/>
    </row>
    <row r="957" spans="1:1" ht="21" customHeight="1" x14ac:dyDescent="0.35">
      <c r="A957" s="3"/>
    </row>
    <row r="958" spans="1:1" ht="21" customHeight="1" x14ac:dyDescent="0.35">
      <c r="A958" s="3"/>
    </row>
    <row r="959" spans="1:1" ht="21" customHeight="1" x14ac:dyDescent="0.35">
      <c r="A959" s="3"/>
    </row>
    <row r="960" spans="1:1" ht="21" customHeight="1" x14ac:dyDescent="0.35">
      <c r="A960" s="3"/>
    </row>
    <row r="961" spans="1:1" ht="21" customHeight="1" x14ac:dyDescent="0.35">
      <c r="A961" s="3"/>
    </row>
    <row r="962" spans="1:1" ht="21" customHeight="1" x14ac:dyDescent="0.35">
      <c r="A962" s="3"/>
    </row>
    <row r="963" spans="1:1" ht="21" customHeight="1" x14ac:dyDescent="0.35">
      <c r="A963" s="3"/>
    </row>
    <row r="964" spans="1:1" ht="21" customHeight="1" x14ac:dyDescent="0.35">
      <c r="A964" s="3"/>
    </row>
    <row r="965" spans="1:1" ht="21" customHeight="1" x14ac:dyDescent="0.35">
      <c r="A965" s="3"/>
    </row>
    <row r="966" spans="1:1" ht="21" customHeight="1" x14ac:dyDescent="0.35">
      <c r="A966" s="3"/>
    </row>
    <row r="967" spans="1:1" ht="21" customHeight="1" x14ac:dyDescent="0.35">
      <c r="A967" s="3"/>
    </row>
    <row r="968" spans="1:1" ht="21" customHeight="1" x14ac:dyDescent="0.35">
      <c r="A968" s="3"/>
    </row>
    <row r="969" spans="1:1" ht="21" customHeight="1" x14ac:dyDescent="0.35">
      <c r="A969" s="3"/>
    </row>
    <row r="970" spans="1:1" ht="21" customHeight="1" x14ac:dyDescent="0.35">
      <c r="A970" s="3"/>
    </row>
    <row r="971" spans="1:1" ht="21" customHeight="1" x14ac:dyDescent="0.35">
      <c r="A971" s="3"/>
    </row>
    <row r="972" spans="1:1" ht="21" customHeight="1" x14ac:dyDescent="0.35">
      <c r="A972" s="3"/>
    </row>
    <row r="973" spans="1:1" ht="21" customHeight="1" x14ac:dyDescent="0.35">
      <c r="A973" s="3"/>
    </row>
    <row r="974" spans="1:1" ht="21" customHeight="1" x14ac:dyDescent="0.35">
      <c r="A974" s="3"/>
    </row>
    <row r="975" spans="1:1" ht="21" customHeight="1" x14ac:dyDescent="0.35">
      <c r="A975" s="3"/>
    </row>
    <row r="976" spans="1:1" ht="21" customHeight="1" x14ac:dyDescent="0.35">
      <c r="A976" s="3"/>
    </row>
    <row r="977" spans="1:1" ht="21" customHeight="1" x14ac:dyDescent="0.35">
      <c r="A977" s="3"/>
    </row>
    <row r="978" spans="1:1" ht="21" customHeight="1" x14ac:dyDescent="0.35">
      <c r="A978" s="3"/>
    </row>
    <row r="979" spans="1:1" ht="21" customHeight="1" x14ac:dyDescent="0.35">
      <c r="A979" s="3"/>
    </row>
    <row r="980" spans="1:1" ht="21" customHeight="1" x14ac:dyDescent="0.35">
      <c r="A980" s="3"/>
    </row>
    <row r="981" spans="1:1" ht="21" customHeight="1" x14ac:dyDescent="0.35">
      <c r="A981" s="3"/>
    </row>
    <row r="982" spans="1:1" ht="21" customHeight="1" x14ac:dyDescent="0.35">
      <c r="A982" s="3"/>
    </row>
    <row r="983" spans="1:1" ht="21" customHeight="1" x14ac:dyDescent="0.35">
      <c r="A983" s="3"/>
    </row>
    <row r="984" spans="1:1" ht="21" customHeight="1" x14ac:dyDescent="0.35">
      <c r="A984" s="3"/>
    </row>
    <row r="985" spans="1:1" ht="21" customHeight="1" x14ac:dyDescent="0.35">
      <c r="A985" s="3"/>
    </row>
    <row r="986" spans="1:1" ht="21" customHeight="1" x14ac:dyDescent="0.35">
      <c r="A986" s="3"/>
    </row>
    <row r="987" spans="1:1" ht="21" customHeight="1" x14ac:dyDescent="0.35">
      <c r="A987" s="3"/>
    </row>
    <row r="988" spans="1:1" ht="21" customHeight="1" x14ac:dyDescent="0.35">
      <c r="A988" s="3"/>
    </row>
    <row r="989" spans="1:1" ht="21" customHeight="1" x14ac:dyDescent="0.35">
      <c r="A989" s="3"/>
    </row>
    <row r="990" spans="1:1" ht="21" customHeight="1" x14ac:dyDescent="0.35">
      <c r="A990" s="3"/>
    </row>
    <row r="991" spans="1:1" ht="21" customHeight="1" x14ac:dyDescent="0.35">
      <c r="A991" s="3"/>
    </row>
    <row r="992" spans="1:1" ht="21" customHeight="1" x14ac:dyDescent="0.35">
      <c r="A992" s="3"/>
    </row>
    <row r="993" spans="1:1" ht="21" customHeight="1" x14ac:dyDescent="0.35">
      <c r="A993" s="3"/>
    </row>
    <row r="994" spans="1:1" ht="21" customHeight="1" x14ac:dyDescent="0.35">
      <c r="A994" s="3"/>
    </row>
    <row r="995" spans="1:1" ht="21" customHeight="1" x14ac:dyDescent="0.35">
      <c r="A995" s="3"/>
    </row>
    <row r="996" spans="1:1" ht="21" customHeight="1" x14ac:dyDescent="0.35">
      <c r="A996" s="3"/>
    </row>
    <row r="997" spans="1:1" ht="21" customHeight="1" x14ac:dyDescent="0.35">
      <c r="A997" s="3"/>
    </row>
    <row r="998" spans="1:1" ht="21" customHeight="1" x14ac:dyDescent="0.35">
      <c r="A998" s="3"/>
    </row>
  </sheetData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53125" defaultRowHeight="15" customHeight="1" x14ac:dyDescent="0.35"/>
  <cols>
    <col min="1" max="3" width="14.36328125" customWidth="1"/>
    <col min="4" max="4" width="10.6328125" customWidth="1"/>
    <col min="5" max="5" width="12.453125" customWidth="1"/>
    <col min="6" max="19" width="14.36328125" customWidth="1"/>
    <col min="20" max="20" width="40.81640625" customWidth="1"/>
    <col min="21" max="26" width="14.36328125" customWidth="1"/>
  </cols>
  <sheetData>
    <row r="1" spans="1:26" ht="41.25" customHeight="1" x14ac:dyDescent="0.35">
      <c r="A1" s="259" t="s">
        <v>17</v>
      </c>
      <c r="B1" s="260"/>
      <c r="C1" s="260"/>
      <c r="D1" s="260"/>
      <c r="E1" s="261"/>
      <c r="F1" s="262" t="s">
        <v>18</v>
      </c>
      <c r="G1" s="263"/>
      <c r="H1" s="264"/>
      <c r="I1" s="262" t="s">
        <v>19</v>
      </c>
      <c r="J1" s="264"/>
      <c r="K1" s="262" t="s">
        <v>20</v>
      </c>
      <c r="L1" s="264"/>
      <c r="M1" s="262" t="s">
        <v>21</v>
      </c>
      <c r="N1" s="264"/>
      <c r="O1" s="262" t="s">
        <v>22</v>
      </c>
      <c r="P1" s="264"/>
      <c r="Q1" s="262" t="s">
        <v>23</v>
      </c>
      <c r="R1" s="263"/>
      <c r="S1" s="264"/>
      <c r="T1" s="257" t="s">
        <v>24</v>
      </c>
      <c r="U1" s="257" t="s">
        <v>25</v>
      </c>
      <c r="V1" s="4"/>
      <c r="W1" s="4"/>
      <c r="X1" s="4"/>
      <c r="Y1" s="4"/>
      <c r="Z1" s="4"/>
    </row>
    <row r="2" spans="1:26" ht="29.25" customHeight="1" x14ac:dyDescent="0.35">
      <c r="A2" s="5"/>
      <c r="B2" s="5"/>
      <c r="C2" s="5"/>
      <c r="D2" s="6" t="s">
        <v>26</v>
      </c>
      <c r="E2" s="6" t="s">
        <v>27</v>
      </c>
      <c r="F2" s="7" t="s">
        <v>28</v>
      </c>
      <c r="G2" s="7" t="s">
        <v>29</v>
      </c>
      <c r="H2" s="8" t="s">
        <v>30</v>
      </c>
      <c r="I2" s="7" t="s">
        <v>28</v>
      </c>
      <c r="J2" s="7" t="s">
        <v>29</v>
      </c>
      <c r="K2" s="7" t="s">
        <v>31</v>
      </c>
      <c r="L2" s="7" t="s">
        <v>32</v>
      </c>
      <c r="M2" s="7" t="s">
        <v>31</v>
      </c>
      <c r="N2" s="7" t="s">
        <v>32</v>
      </c>
      <c r="O2" s="7" t="s">
        <v>31</v>
      </c>
      <c r="P2" s="7" t="s">
        <v>32</v>
      </c>
      <c r="Q2" s="7" t="s">
        <v>31</v>
      </c>
      <c r="R2" s="7" t="s">
        <v>32</v>
      </c>
      <c r="S2" s="7" t="s">
        <v>30</v>
      </c>
      <c r="T2" s="258"/>
      <c r="U2" s="258"/>
      <c r="V2" s="9"/>
      <c r="W2" s="9"/>
      <c r="X2" s="9"/>
      <c r="Y2" s="9"/>
      <c r="Z2" s="9"/>
    </row>
    <row r="3" spans="1:26" ht="15" customHeight="1" x14ac:dyDescent="0.35">
      <c r="A3" s="10"/>
      <c r="B3" s="269" t="s">
        <v>33</v>
      </c>
      <c r="C3" s="270"/>
      <c r="D3" s="11">
        <f t="shared" ref="D3:J3" si="0">SUM(D4,D8,D12,D16,D20,D24,D28)</f>
        <v>55</v>
      </c>
      <c r="E3" s="11">
        <f t="shared" si="0"/>
        <v>38</v>
      </c>
      <c r="F3" s="12">
        <f t="shared" si="0"/>
        <v>2445</v>
      </c>
      <c r="G3" s="13">
        <f t="shared" si="0"/>
        <v>1570</v>
      </c>
      <c r="H3" s="14">
        <f t="shared" si="0"/>
        <v>4015</v>
      </c>
      <c r="I3" s="12">
        <f t="shared" si="0"/>
        <v>366.75</v>
      </c>
      <c r="J3" s="12">
        <f t="shared" si="0"/>
        <v>235.5</v>
      </c>
      <c r="K3" s="15"/>
      <c r="L3" s="16"/>
      <c r="M3" s="15"/>
      <c r="N3" s="16"/>
      <c r="O3" s="15"/>
      <c r="P3" s="16"/>
      <c r="Q3" s="17">
        <f t="shared" ref="Q3:R3" si="1">F3+I3+K3+M3+O3</f>
        <v>2811.75</v>
      </c>
      <c r="R3" s="18">
        <f t="shared" si="1"/>
        <v>1805.5</v>
      </c>
      <c r="S3" s="18">
        <f>SUM(H3:P3)</f>
        <v>4617.25</v>
      </c>
      <c r="T3" s="19" t="str">
        <f>IF(R3&gt;=20%*S3,"OK","VINCOLO NON SODDISFATTO")</f>
        <v>OK</v>
      </c>
      <c r="U3" s="20">
        <f>65%*(F3+I3+K3+M3+O3)+40%*(G3+J3+L3+N3+P3)</f>
        <v>2549.8375000000001</v>
      </c>
      <c r="V3" s="21"/>
      <c r="W3" s="21"/>
      <c r="X3" s="21"/>
      <c r="Y3" s="21"/>
      <c r="Z3" s="21"/>
    </row>
    <row r="4" spans="1:26" ht="15" customHeight="1" x14ac:dyDescent="0.35">
      <c r="A4" s="22"/>
      <c r="B4" s="23"/>
      <c r="C4" s="23" t="s">
        <v>34</v>
      </c>
      <c r="D4" s="24">
        <f t="shared" ref="D4:J4" si="2">SUM(D5:D7)</f>
        <v>15</v>
      </c>
      <c r="E4" s="24">
        <f t="shared" si="2"/>
        <v>0</v>
      </c>
      <c r="F4" s="25">
        <f t="shared" si="2"/>
        <v>485</v>
      </c>
      <c r="G4" s="25">
        <f t="shared" si="2"/>
        <v>0</v>
      </c>
      <c r="H4" s="25">
        <f t="shared" si="2"/>
        <v>485</v>
      </c>
      <c r="I4" s="25">
        <f t="shared" si="2"/>
        <v>72.75</v>
      </c>
      <c r="J4" s="25">
        <f t="shared" si="2"/>
        <v>0</v>
      </c>
      <c r="K4" s="26"/>
      <c r="L4" s="26"/>
      <c r="M4" s="26"/>
      <c r="N4" s="26"/>
      <c r="O4" s="26"/>
      <c r="P4" s="26"/>
      <c r="Q4" s="27"/>
      <c r="R4" s="27"/>
      <c r="S4" s="27"/>
      <c r="T4" s="28"/>
      <c r="U4" s="29"/>
      <c r="V4" s="30"/>
      <c r="W4" s="30"/>
      <c r="X4" s="30"/>
      <c r="Y4" s="30"/>
      <c r="Z4" s="30"/>
    </row>
    <row r="5" spans="1:26" ht="14.25" customHeight="1" x14ac:dyDescent="0.35">
      <c r="A5" s="265" t="s">
        <v>35</v>
      </c>
      <c r="B5" s="31" t="s">
        <v>36</v>
      </c>
      <c r="C5" s="32">
        <v>27</v>
      </c>
      <c r="D5" s="33">
        <v>10</v>
      </c>
      <c r="E5" s="33"/>
      <c r="F5" s="32">
        <f t="shared" ref="F5:F7" si="3">D5*C5</f>
        <v>270</v>
      </c>
      <c r="G5" s="32">
        <f t="shared" ref="G5:G7" si="4">E5*C5</f>
        <v>0</v>
      </c>
      <c r="H5" s="32">
        <f t="shared" ref="H5:H7" si="5">(F5+G5)</f>
        <v>270</v>
      </c>
      <c r="I5" s="32">
        <f t="shared" ref="I5:J5" si="6">15%*F5</f>
        <v>40.5</v>
      </c>
      <c r="J5" s="32">
        <f t="shared" si="6"/>
        <v>0</v>
      </c>
      <c r="K5" s="34"/>
      <c r="L5" s="30"/>
      <c r="M5" s="35"/>
      <c r="N5" s="35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 x14ac:dyDescent="0.35">
      <c r="A6" s="266"/>
      <c r="B6" s="36" t="s">
        <v>37</v>
      </c>
      <c r="C6" s="37">
        <v>43</v>
      </c>
      <c r="D6" s="38">
        <v>5</v>
      </c>
      <c r="E6" s="38"/>
      <c r="F6" s="37">
        <f t="shared" si="3"/>
        <v>215</v>
      </c>
      <c r="G6" s="37">
        <f t="shared" si="4"/>
        <v>0</v>
      </c>
      <c r="H6" s="37">
        <f t="shared" si="5"/>
        <v>215</v>
      </c>
      <c r="I6" s="37">
        <f t="shared" ref="I6:J6" si="7">15%*F6</f>
        <v>32.25</v>
      </c>
      <c r="J6" s="37">
        <f t="shared" si="7"/>
        <v>0</v>
      </c>
      <c r="K6" s="34"/>
      <c r="L6" s="30"/>
      <c r="M6" s="35"/>
      <c r="N6" s="35"/>
      <c r="O6" s="30"/>
      <c r="P6" s="30"/>
      <c r="Q6" s="35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 x14ac:dyDescent="0.35">
      <c r="A7" s="267"/>
      <c r="B7" s="39" t="s">
        <v>38</v>
      </c>
      <c r="C7" s="40">
        <v>75</v>
      </c>
      <c r="D7" s="41"/>
      <c r="E7" s="41"/>
      <c r="F7" s="40">
        <f t="shared" si="3"/>
        <v>0</v>
      </c>
      <c r="G7" s="40">
        <f t="shared" si="4"/>
        <v>0</v>
      </c>
      <c r="H7" s="40">
        <f t="shared" si="5"/>
        <v>0</v>
      </c>
      <c r="I7" s="40">
        <f t="shared" ref="I7:J7" si="8">15%*F7</f>
        <v>0</v>
      </c>
      <c r="J7" s="40">
        <f t="shared" si="8"/>
        <v>0</v>
      </c>
      <c r="K7" s="34"/>
      <c r="L7" s="35"/>
      <c r="M7" s="35"/>
      <c r="N7" s="35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 x14ac:dyDescent="0.35">
      <c r="A8" s="42"/>
      <c r="B8" s="43"/>
      <c r="C8" s="44" t="s">
        <v>39</v>
      </c>
      <c r="D8" s="45">
        <f t="shared" ref="D8:J8" si="9">SUM(D9:D11)</f>
        <v>5</v>
      </c>
      <c r="E8" s="45">
        <f t="shared" si="9"/>
        <v>0</v>
      </c>
      <c r="F8" s="46">
        <f t="shared" si="9"/>
        <v>215</v>
      </c>
      <c r="G8" s="47">
        <f t="shared" si="9"/>
        <v>0</v>
      </c>
      <c r="H8" s="48">
        <f t="shared" si="9"/>
        <v>215</v>
      </c>
      <c r="I8" s="46">
        <f t="shared" si="9"/>
        <v>32.25</v>
      </c>
      <c r="J8" s="46">
        <f t="shared" si="9"/>
        <v>0</v>
      </c>
      <c r="K8" s="49"/>
      <c r="L8" s="50"/>
      <c r="M8" s="50"/>
      <c r="N8" s="50"/>
      <c r="O8" s="51"/>
      <c r="P8" s="51"/>
      <c r="Q8" s="51"/>
      <c r="R8" s="51"/>
      <c r="S8" s="51"/>
      <c r="T8" s="51"/>
      <c r="U8" s="52"/>
      <c r="V8" s="30"/>
      <c r="W8" s="30"/>
      <c r="X8" s="30"/>
      <c r="Y8" s="30"/>
      <c r="Z8" s="30"/>
    </row>
    <row r="9" spans="1:26" ht="14.25" customHeight="1" x14ac:dyDescent="0.35">
      <c r="A9" s="265" t="s">
        <v>40</v>
      </c>
      <c r="B9" s="31" t="s">
        <v>36</v>
      </c>
      <c r="C9" s="32">
        <v>27</v>
      </c>
      <c r="D9" s="33"/>
      <c r="E9" s="33"/>
      <c r="F9" s="32">
        <f t="shared" ref="F9:F11" si="10">D9*C9</f>
        <v>0</v>
      </c>
      <c r="G9" s="32">
        <f t="shared" ref="G9:G11" si="11">E9*C9</f>
        <v>0</v>
      </c>
      <c r="H9" s="32">
        <f t="shared" ref="H9:H11" si="12">(F9+G9)</f>
        <v>0</v>
      </c>
      <c r="I9" s="32">
        <f t="shared" ref="I9:J9" si="13">15%*F9</f>
        <v>0</v>
      </c>
      <c r="J9" s="32">
        <f t="shared" si="13"/>
        <v>0</v>
      </c>
      <c r="K9" s="53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 x14ac:dyDescent="0.35">
      <c r="A10" s="266"/>
      <c r="B10" s="36" t="s">
        <v>37</v>
      </c>
      <c r="C10" s="37">
        <v>43</v>
      </c>
      <c r="D10" s="38">
        <v>5</v>
      </c>
      <c r="E10" s="38"/>
      <c r="F10" s="37">
        <f t="shared" si="10"/>
        <v>215</v>
      </c>
      <c r="G10" s="37">
        <f t="shared" si="11"/>
        <v>0</v>
      </c>
      <c r="H10" s="37">
        <f t="shared" si="12"/>
        <v>215</v>
      </c>
      <c r="I10" s="37">
        <f t="shared" ref="I10:J10" si="14">15%*F10</f>
        <v>32.25</v>
      </c>
      <c r="J10" s="37">
        <f t="shared" si="14"/>
        <v>0</v>
      </c>
      <c r="K10" s="53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 x14ac:dyDescent="0.35">
      <c r="A11" s="267"/>
      <c r="B11" s="39" t="s">
        <v>38</v>
      </c>
      <c r="C11" s="40">
        <v>75</v>
      </c>
      <c r="D11" s="41"/>
      <c r="E11" s="41"/>
      <c r="F11" s="40">
        <f t="shared" si="10"/>
        <v>0</v>
      </c>
      <c r="G11" s="40">
        <f t="shared" si="11"/>
        <v>0</v>
      </c>
      <c r="H11" s="40">
        <f t="shared" si="12"/>
        <v>0</v>
      </c>
      <c r="I11" s="40">
        <f t="shared" ref="I11:J11" si="15">15%*F11</f>
        <v>0</v>
      </c>
      <c r="J11" s="40">
        <f t="shared" si="15"/>
        <v>0</v>
      </c>
      <c r="K11" s="53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 x14ac:dyDescent="0.35">
      <c r="A12" s="42"/>
      <c r="B12" s="43"/>
      <c r="C12" s="44" t="s">
        <v>41</v>
      </c>
      <c r="D12" s="45">
        <f t="shared" ref="D12:J12" si="16">SUM(D13:D15)</f>
        <v>17</v>
      </c>
      <c r="E12" s="45">
        <f t="shared" si="16"/>
        <v>0</v>
      </c>
      <c r="F12" s="46">
        <f t="shared" si="16"/>
        <v>875</v>
      </c>
      <c r="G12" s="47">
        <f t="shared" si="16"/>
        <v>0</v>
      </c>
      <c r="H12" s="48">
        <f t="shared" si="16"/>
        <v>875</v>
      </c>
      <c r="I12" s="46">
        <f t="shared" si="16"/>
        <v>131.25</v>
      </c>
      <c r="J12" s="46">
        <f t="shared" si="16"/>
        <v>0</v>
      </c>
      <c r="K12" s="54"/>
      <c r="L12" s="55"/>
      <c r="M12" s="55"/>
      <c r="N12" s="55"/>
      <c r="O12" s="55"/>
      <c r="P12" s="55"/>
      <c r="Q12" s="55"/>
      <c r="R12" s="55"/>
      <c r="S12" s="55"/>
      <c r="T12" s="55"/>
      <c r="U12" s="56"/>
      <c r="V12" s="57"/>
      <c r="W12" s="57"/>
      <c r="X12" s="57"/>
      <c r="Y12" s="57"/>
      <c r="Z12" s="57"/>
    </row>
    <row r="13" spans="1:26" ht="14.25" customHeight="1" x14ac:dyDescent="0.35">
      <c r="A13" s="265" t="s">
        <v>42</v>
      </c>
      <c r="B13" s="31" t="s">
        <v>36</v>
      </c>
      <c r="C13" s="32">
        <v>27</v>
      </c>
      <c r="D13" s="33">
        <v>5</v>
      </c>
      <c r="E13" s="33"/>
      <c r="F13" s="32">
        <f t="shared" ref="F13:F15" si="17">D13*C13</f>
        <v>135</v>
      </c>
      <c r="G13" s="32">
        <f t="shared" ref="G13:G15" si="18">E13*C13</f>
        <v>0</v>
      </c>
      <c r="H13" s="32">
        <f t="shared" ref="H13:H15" si="19">(F13+G13)</f>
        <v>135</v>
      </c>
      <c r="I13" s="32">
        <f t="shared" ref="I13:J13" si="20">15%*F13</f>
        <v>20.25</v>
      </c>
      <c r="J13" s="32">
        <f t="shared" si="20"/>
        <v>0</v>
      </c>
      <c r="K13" s="53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 x14ac:dyDescent="0.35">
      <c r="A14" s="266"/>
      <c r="B14" s="36" t="s">
        <v>37</v>
      </c>
      <c r="C14" s="37">
        <v>43</v>
      </c>
      <c r="D14" s="38">
        <v>5</v>
      </c>
      <c r="E14" s="38"/>
      <c r="F14" s="37">
        <f t="shared" si="17"/>
        <v>215</v>
      </c>
      <c r="G14" s="37">
        <f t="shared" si="18"/>
        <v>0</v>
      </c>
      <c r="H14" s="37">
        <f t="shared" si="19"/>
        <v>215</v>
      </c>
      <c r="I14" s="37">
        <f t="shared" ref="I14:J14" si="21">15%*F14</f>
        <v>32.25</v>
      </c>
      <c r="J14" s="37">
        <f t="shared" si="21"/>
        <v>0</v>
      </c>
      <c r="K14" s="53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 x14ac:dyDescent="0.35">
      <c r="A15" s="267"/>
      <c r="B15" s="39" t="s">
        <v>38</v>
      </c>
      <c r="C15" s="40">
        <v>75</v>
      </c>
      <c r="D15" s="41">
        <v>7</v>
      </c>
      <c r="E15" s="41"/>
      <c r="F15" s="40">
        <f t="shared" si="17"/>
        <v>525</v>
      </c>
      <c r="G15" s="40">
        <f t="shared" si="18"/>
        <v>0</v>
      </c>
      <c r="H15" s="40">
        <f t="shared" si="19"/>
        <v>525</v>
      </c>
      <c r="I15" s="40">
        <f t="shared" ref="I15:J15" si="22">15%*F15</f>
        <v>78.75</v>
      </c>
      <c r="J15" s="40">
        <f t="shared" si="22"/>
        <v>0</v>
      </c>
      <c r="K15" s="53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customHeight="1" x14ac:dyDescent="0.35">
      <c r="A16" s="42"/>
      <c r="B16" s="58"/>
      <c r="C16" s="46" t="s">
        <v>43</v>
      </c>
      <c r="D16" s="45">
        <f t="shared" ref="D16:J16" si="23">SUM(D17:D19)</f>
        <v>18</v>
      </c>
      <c r="E16" s="45">
        <f t="shared" si="23"/>
        <v>0</v>
      </c>
      <c r="F16" s="46">
        <f t="shared" si="23"/>
        <v>870</v>
      </c>
      <c r="G16" s="46">
        <f t="shared" si="23"/>
        <v>0</v>
      </c>
      <c r="H16" s="46">
        <f t="shared" si="23"/>
        <v>870</v>
      </c>
      <c r="I16" s="46">
        <f t="shared" si="23"/>
        <v>130.5</v>
      </c>
      <c r="J16" s="46">
        <f t="shared" si="23"/>
        <v>0</v>
      </c>
      <c r="K16" s="54"/>
      <c r="L16" s="55"/>
      <c r="M16" s="55"/>
      <c r="N16" s="55"/>
      <c r="O16" s="55"/>
      <c r="P16" s="55"/>
      <c r="Q16" s="55"/>
      <c r="R16" s="55"/>
      <c r="S16" s="55"/>
      <c r="T16" s="55"/>
      <c r="U16" s="56"/>
      <c r="V16" s="57"/>
      <c r="W16" s="57"/>
      <c r="X16" s="57"/>
      <c r="Y16" s="57"/>
      <c r="Z16" s="57"/>
    </row>
    <row r="17" spans="1:26" ht="14.25" customHeight="1" x14ac:dyDescent="0.35">
      <c r="A17" s="265" t="s">
        <v>44</v>
      </c>
      <c r="B17" s="31" t="s">
        <v>36</v>
      </c>
      <c r="C17" s="32">
        <v>27</v>
      </c>
      <c r="D17" s="33">
        <v>6</v>
      </c>
      <c r="E17" s="33"/>
      <c r="F17" s="32">
        <f t="shared" ref="F17:F19" si="24">D17*C17</f>
        <v>162</v>
      </c>
      <c r="G17" s="32">
        <f t="shared" ref="G17:G19" si="25">E17*C17</f>
        <v>0</v>
      </c>
      <c r="H17" s="32">
        <f t="shared" ref="H17:H19" si="26">(F17+G17)</f>
        <v>162</v>
      </c>
      <c r="I17" s="32">
        <f t="shared" ref="I17:J17" si="27">15%*F17</f>
        <v>24.3</v>
      </c>
      <c r="J17" s="32">
        <f t="shared" si="27"/>
        <v>0</v>
      </c>
      <c r="K17" s="53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customHeight="1" x14ac:dyDescent="0.35">
      <c r="A18" s="266"/>
      <c r="B18" s="36" t="s">
        <v>37</v>
      </c>
      <c r="C18" s="37">
        <v>43</v>
      </c>
      <c r="D18" s="38">
        <v>6</v>
      </c>
      <c r="E18" s="38"/>
      <c r="F18" s="37">
        <f t="shared" si="24"/>
        <v>258</v>
      </c>
      <c r="G18" s="37">
        <f t="shared" si="25"/>
        <v>0</v>
      </c>
      <c r="H18" s="37">
        <f t="shared" si="26"/>
        <v>258</v>
      </c>
      <c r="I18" s="37">
        <f t="shared" ref="I18:J18" si="28">15%*F18</f>
        <v>38.699999999999996</v>
      </c>
      <c r="J18" s="37">
        <f t="shared" si="28"/>
        <v>0</v>
      </c>
      <c r="K18" s="53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customHeight="1" x14ac:dyDescent="0.35">
      <c r="A19" s="267"/>
      <c r="B19" s="39" t="s">
        <v>38</v>
      </c>
      <c r="C19" s="40">
        <v>75</v>
      </c>
      <c r="D19" s="41">
        <v>6</v>
      </c>
      <c r="E19" s="41"/>
      <c r="F19" s="40">
        <f t="shared" si="24"/>
        <v>450</v>
      </c>
      <c r="G19" s="40">
        <f t="shared" si="25"/>
        <v>0</v>
      </c>
      <c r="H19" s="40">
        <f t="shared" si="26"/>
        <v>450</v>
      </c>
      <c r="I19" s="40">
        <f t="shared" ref="I19:J19" si="29">15%*F19</f>
        <v>67.5</v>
      </c>
      <c r="J19" s="40">
        <f t="shared" si="29"/>
        <v>0</v>
      </c>
      <c r="K19" s="53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customHeight="1" x14ac:dyDescent="0.35">
      <c r="A20" s="42"/>
      <c r="B20" s="58"/>
      <c r="C20" s="46" t="s">
        <v>45</v>
      </c>
      <c r="D20" s="45">
        <f t="shared" ref="D20:J20" si="30">SUM(D21:D23)</f>
        <v>0</v>
      </c>
      <c r="E20" s="45">
        <f t="shared" si="30"/>
        <v>35</v>
      </c>
      <c r="F20" s="46">
        <f t="shared" si="30"/>
        <v>0</v>
      </c>
      <c r="G20" s="46">
        <f t="shared" si="30"/>
        <v>1489</v>
      </c>
      <c r="H20" s="46">
        <f t="shared" si="30"/>
        <v>1489</v>
      </c>
      <c r="I20" s="46">
        <f t="shared" si="30"/>
        <v>0</v>
      </c>
      <c r="J20" s="46">
        <f t="shared" si="30"/>
        <v>223.35</v>
      </c>
      <c r="K20" s="54"/>
      <c r="L20" s="55"/>
      <c r="M20" s="55"/>
      <c r="N20" s="55"/>
      <c r="O20" s="55"/>
      <c r="P20" s="55"/>
      <c r="Q20" s="55"/>
      <c r="R20" s="55"/>
      <c r="S20" s="55"/>
      <c r="T20" s="55"/>
      <c r="U20" s="56"/>
      <c r="V20" s="57"/>
      <c r="W20" s="57"/>
      <c r="X20" s="57"/>
      <c r="Y20" s="57"/>
      <c r="Z20" s="57"/>
    </row>
    <row r="21" spans="1:26" ht="14.25" customHeight="1" x14ac:dyDescent="0.35">
      <c r="A21" s="265" t="s">
        <v>46</v>
      </c>
      <c r="B21" s="31" t="s">
        <v>36</v>
      </c>
      <c r="C21" s="32">
        <v>27</v>
      </c>
      <c r="D21" s="33"/>
      <c r="E21" s="33">
        <v>15</v>
      </c>
      <c r="F21" s="32">
        <f t="shared" ref="F21:F23" si="31">D21*C21</f>
        <v>0</v>
      </c>
      <c r="G21" s="32">
        <f t="shared" ref="G21:G23" si="32">E21*C21</f>
        <v>405</v>
      </c>
      <c r="H21" s="32">
        <f t="shared" ref="H21:H23" si="33">(F21+G21)</f>
        <v>405</v>
      </c>
      <c r="I21" s="32">
        <f t="shared" ref="I21:J21" si="34">15%*F21</f>
        <v>0</v>
      </c>
      <c r="J21" s="32">
        <f t="shared" si="34"/>
        <v>60.75</v>
      </c>
      <c r="K21" s="53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customHeight="1" x14ac:dyDescent="0.35">
      <c r="A22" s="266"/>
      <c r="B22" s="36" t="s">
        <v>37</v>
      </c>
      <c r="C22" s="37">
        <v>43</v>
      </c>
      <c r="D22" s="38"/>
      <c r="E22" s="38">
        <v>13</v>
      </c>
      <c r="F22" s="37">
        <f t="shared" si="31"/>
        <v>0</v>
      </c>
      <c r="G22" s="37">
        <f t="shared" si="32"/>
        <v>559</v>
      </c>
      <c r="H22" s="37">
        <f t="shared" si="33"/>
        <v>559</v>
      </c>
      <c r="I22" s="37">
        <f t="shared" ref="I22:J22" si="35">15%*F22</f>
        <v>0</v>
      </c>
      <c r="J22" s="37">
        <f t="shared" si="35"/>
        <v>83.85</v>
      </c>
      <c r="K22" s="53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customHeight="1" x14ac:dyDescent="0.35">
      <c r="A23" s="267"/>
      <c r="B23" s="39" t="s">
        <v>38</v>
      </c>
      <c r="C23" s="40">
        <v>75</v>
      </c>
      <c r="D23" s="41"/>
      <c r="E23" s="41">
        <v>7</v>
      </c>
      <c r="F23" s="40">
        <f t="shared" si="31"/>
        <v>0</v>
      </c>
      <c r="G23" s="40">
        <f t="shared" si="32"/>
        <v>525</v>
      </c>
      <c r="H23" s="40">
        <f t="shared" si="33"/>
        <v>525</v>
      </c>
      <c r="I23" s="40">
        <f t="shared" ref="I23:J23" si="36">15%*F23</f>
        <v>0</v>
      </c>
      <c r="J23" s="40">
        <f t="shared" si="36"/>
        <v>78.75</v>
      </c>
      <c r="K23" s="53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customHeight="1" x14ac:dyDescent="0.35">
      <c r="A24" s="42"/>
      <c r="B24" s="58"/>
      <c r="C24" s="46" t="s">
        <v>47</v>
      </c>
      <c r="D24" s="45">
        <f t="shared" ref="D24:J24" si="37">SUM(D25:D27)</f>
        <v>0</v>
      </c>
      <c r="E24" s="45">
        <f t="shared" si="37"/>
        <v>3</v>
      </c>
      <c r="F24" s="46">
        <f t="shared" si="37"/>
        <v>0</v>
      </c>
      <c r="G24" s="46">
        <f t="shared" si="37"/>
        <v>81</v>
      </c>
      <c r="H24" s="46">
        <f t="shared" si="37"/>
        <v>81</v>
      </c>
      <c r="I24" s="46">
        <f t="shared" si="37"/>
        <v>0</v>
      </c>
      <c r="J24" s="46">
        <f t="shared" si="37"/>
        <v>12.15</v>
      </c>
      <c r="K24" s="54"/>
      <c r="L24" s="55"/>
      <c r="M24" s="55"/>
      <c r="N24" s="55"/>
      <c r="O24" s="55"/>
      <c r="P24" s="55"/>
      <c r="Q24" s="55"/>
      <c r="R24" s="55"/>
      <c r="S24" s="55"/>
      <c r="T24" s="55"/>
      <c r="U24" s="56"/>
      <c r="V24" s="57"/>
      <c r="W24" s="57"/>
      <c r="X24" s="57"/>
      <c r="Y24" s="57"/>
      <c r="Z24" s="57"/>
    </row>
    <row r="25" spans="1:26" ht="14.25" customHeight="1" x14ac:dyDescent="0.35">
      <c r="A25" s="265" t="s">
        <v>48</v>
      </c>
      <c r="B25" s="31" t="s">
        <v>36</v>
      </c>
      <c r="C25" s="32">
        <v>27</v>
      </c>
      <c r="D25" s="33"/>
      <c r="E25" s="33">
        <v>3</v>
      </c>
      <c r="F25" s="32">
        <f t="shared" ref="F25:F27" si="38">D25*C25</f>
        <v>0</v>
      </c>
      <c r="G25" s="32">
        <f t="shared" ref="G25:G27" si="39">E25*C25</f>
        <v>81</v>
      </c>
      <c r="H25" s="32">
        <f t="shared" ref="H25:H27" si="40">(F25+G25)</f>
        <v>81</v>
      </c>
      <c r="I25" s="32">
        <f t="shared" ref="I25:J25" si="41">15%*F25</f>
        <v>0</v>
      </c>
      <c r="J25" s="32">
        <f t="shared" si="41"/>
        <v>12.15</v>
      </c>
      <c r="K25" s="53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customHeight="1" x14ac:dyDescent="0.35">
      <c r="A26" s="266"/>
      <c r="B26" s="36" t="s">
        <v>37</v>
      </c>
      <c r="C26" s="37">
        <v>43</v>
      </c>
      <c r="D26" s="38"/>
      <c r="E26" s="38"/>
      <c r="F26" s="37">
        <f t="shared" si="38"/>
        <v>0</v>
      </c>
      <c r="G26" s="37">
        <f t="shared" si="39"/>
        <v>0</v>
      </c>
      <c r="H26" s="37">
        <f t="shared" si="40"/>
        <v>0</v>
      </c>
      <c r="I26" s="37">
        <f t="shared" ref="I26:J26" si="42">15%*F26</f>
        <v>0</v>
      </c>
      <c r="J26" s="37">
        <f t="shared" si="42"/>
        <v>0</v>
      </c>
      <c r="K26" s="53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customHeight="1" x14ac:dyDescent="0.35">
      <c r="A27" s="267"/>
      <c r="B27" s="39" t="s">
        <v>38</v>
      </c>
      <c r="C27" s="40">
        <v>75</v>
      </c>
      <c r="D27" s="41"/>
      <c r="E27" s="41"/>
      <c r="F27" s="40">
        <f t="shared" si="38"/>
        <v>0</v>
      </c>
      <c r="G27" s="40">
        <f t="shared" si="39"/>
        <v>0</v>
      </c>
      <c r="H27" s="40">
        <f t="shared" si="40"/>
        <v>0</v>
      </c>
      <c r="I27" s="40">
        <f t="shared" ref="I27:J27" si="43">15%*F27</f>
        <v>0</v>
      </c>
      <c r="J27" s="40">
        <f t="shared" si="43"/>
        <v>0</v>
      </c>
      <c r="K27" s="53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customHeight="1" x14ac:dyDescent="0.35">
      <c r="A28" s="42"/>
      <c r="B28" s="58"/>
      <c r="C28" s="46" t="s">
        <v>49</v>
      </c>
      <c r="D28" s="45">
        <f t="shared" ref="D28:J28" si="44">SUM(D29:D31)</f>
        <v>0</v>
      </c>
      <c r="E28" s="45">
        <f t="shared" si="44"/>
        <v>0</v>
      </c>
      <c r="F28" s="46">
        <f t="shared" si="44"/>
        <v>0</v>
      </c>
      <c r="G28" s="46">
        <f t="shared" si="44"/>
        <v>0</v>
      </c>
      <c r="H28" s="46">
        <f t="shared" si="44"/>
        <v>0</v>
      </c>
      <c r="I28" s="46">
        <f t="shared" si="44"/>
        <v>0</v>
      </c>
      <c r="J28" s="46">
        <f t="shared" si="44"/>
        <v>0</v>
      </c>
      <c r="K28" s="54"/>
      <c r="L28" s="55"/>
      <c r="M28" s="55"/>
      <c r="N28" s="55"/>
      <c r="O28" s="55"/>
      <c r="P28" s="55"/>
      <c r="Q28" s="55"/>
      <c r="R28" s="55"/>
      <c r="S28" s="55"/>
      <c r="T28" s="55"/>
      <c r="U28" s="56"/>
      <c r="V28" s="57"/>
      <c r="W28" s="57"/>
      <c r="X28" s="57"/>
      <c r="Y28" s="57"/>
      <c r="Z28" s="57"/>
    </row>
    <row r="29" spans="1:26" ht="14.25" customHeight="1" x14ac:dyDescent="0.35">
      <c r="A29" s="265" t="s">
        <v>50</v>
      </c>
      <c r="B29" s="31" t="s">
        <v>36</v>
      </c>
      <c r="C29" s="32">
        <v>27</v>
      </c>
      <c r="D29" s="33"/>
      <c r="E29" s="33"/>
      <c r="F29" s="32">
        <f t="shared" ref="F29:F31" si="45">D29*C29</f>
        <v>0</v>
      </c>
      <c r="G29" s="32">
        <f t="shared" ref="G29:G31" si="46">E29*C29</f>
        <v>0</v>
      </c>
      <c r="H29" s="32">
        <f t="shared" ref="H29:H31" si="47">(F29+G29)</f>
        <v>0</v>
      </c>
      <c r="I29" s="32">
        <f t="shared" ref="I29:J29" si="48">15%*F29</f>
        <v>0</v>
      </c>
      <c r="J29" s="32">
        <f t="shared" si="48"/>
        <v>0</v>
      </c>
      <c r="K29" s="53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 x14ac:dyDescent="0.35">
      <c r="A30" s="266"/>
      <c r="B30" s="36" t="s">
        <v>37</v>
      </c>
      <c r="C30" s="37">
        <v>43</v>
      </c>
      <c r="D30" s="38"/>
      <c r="E30" s="38"/>
      <c r="F30" s="37">
        <f t="shared" si="45"/>
        <v>0</v>
      </c>
      <c r="G30" s="37">
        <f t="shared" si="46"/>
        <v>0</v>
      </c>
      <c r="H30" s="37">
        <f t="shared" si="47"/>
        <v>0</v>
      </c>
      <c r="I30" s="37">
        <f t="shared" ref="I30:J30" si="49">15%*F30</f>
        <v>0</v>
      </c>
      <c r="J30" s="37">
        <f t="shared" si="49"/>
        <v>0</v>
      </c>
      <c r="K30" s="53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customHeight="1" x14ac:dyDescent="0.35">
      <c r="A31" s="267"/>
      <c r="B31" s="36" t="s">
        <v>38</v>
      </c>
      <c r="C31" s="37">
        <v>75</v>
      </c>
      <c r="D31" s="38"/>
      <c r="E31" s="38"/>
      <c r="F31" s="37">
        <f t="shared" si="45"/>
        <v>0</v>
      </c>
      <c r="G31" s="37">
        <f t="shared" si="46"/>
        <v>0</v>
      </c>
      <c r="H31" s="37">
        <f t="shared" si="47"/>
        <v>0</v>
      </c>
      <c r="I31" s="37">
        <f t="shared" ref="I31:J31" si="50">15%*F31</f>
        <v>0</v>
      </c>
      <c r="J31" s="37">
        <f t="shared" si="50"/>
        <v>0</v>
      </c>
      <c r="K31" s="53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customHeight="1" x14ac:dyDescent="0.35">
      <c r="A32" s="30"/>
      <c r="B32" s="30"/>
      <c r="C32" s="53"/>
      <c r="D32" s="30"/>
      <c r="E32" s="30"/>
      <c r="F32" s="30"/>
      <c r="G32" s="30"/>
      <c r="H32" s="53"/>
      <c r="I32" s="30"/>
      <c r="J32" s="30"/>
      <c r="K32" s="59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 x14ac:dyDescent="0.35">
      <c r="A33" s="30"/>
      <c r="B33" s="268" t="s">
        <v>51</v>
      </c>
      <c r="C33" s="60" t="s">
        <v>36</v>
      </c>
      <c r="D33" s="61">
        <f t="shared" ref="D33:E33" si="51">D29+D25+D21+D17+D13+D9+D5</f>
        <v>21</v>
      </c>
      <c r="E33" s="62">
        <f t="shared" si="51"/>
        <v>18</v>
      </c>
      <c r="F33" s="63">
        <f t="shared" ref="F33:F35" si="52">SUM(D33:E33)</f>
        <v>39</v>
      </c>
      <c r="G33" s="30"/>
      <c r="H33" s="53"/>
      <c r="I33" s="30"/>
      <c r="J33" s="30"/>
      <c r="K33" s="59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 x14ac:dyDescent="0.35">
      <c r="A34" s="30"/>
      <c r="B34" s="266"/>
      <c r="C34" s="64" t="s">
        <v>37</v>
      </c>
      <c r="D34" s="65">
        <f t="shared" ref="D34:E34" si="53">D30+D26+D22+D18+D14+D10+D6</f>
        <v>21</v>
      </c>
      <c r="E34" s="66">
        <f t="shared" si="53"/>
        <v>13</v>
      </c>
      <c r="F34" s="67">
        <f t="shared" si="52"/>
        <v>34</v>
      </c>
      <c r="G34" s="30"/>
      <c r="H34" s="53"/>
      <c r="I34" s="30"/>
      <c r="J34" s="30"/>
      <c r="K34" s="59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customHeight="1" x14ac:dyDescent="0.35">
      <c r="A35" s="30"/>
      <c r="B35" s="267"/>
      <c r="C35" s="68" t="s">
        <v>38</v>
      </c>
      <c r="D35" s="69">
        <f t="shared" ref="D35:E35" si="54">D31+D27+D23+D19+D15+D11+D7</f>
        <v>13</v>
      </c>
      <c r="E35" s="70">
        <f t="shared" si="54"/>
        <v>7</v>
      </c>
      <c r="F35" s="67">
        <f t="shared" si="52"/>
        <v>20</v>
      </c>
      <c r="G35" s="30"/>
      <c r="H35" s="53"/>
      <c r="I35" s="30"/>
      <c r="J35" s="30"/>
      <c r="K35" s="5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 x14ac:dyDescent="0.35">
      <c r="A36" s="30"/>
      <c r="B36" s="71"/>
      <c r="C36" s="72" t="s">
        <v>52</v>
      </c>
      <c r="D36" s="73">
        <f t="shared" ref="D36:F36" si="55">SUM(D33:D35)</f>
        <v>55</v>
      </c>
      <c r="E36" s="74">
        <f t="shared" si="55"/>
        <v>38</v>
      </c>
      <c r="F36" s="75">
        <f t="shared" si="55"/>
        <v>93</v>
      </c>
      <c r="G36" s="30"/>
      <c r="H36" s="53"/>
      <c r="I36" s="30"/>
      <c r="J36" s="30"/>
      <c r="K36" s="5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 x14ac:dyDescent="0.35">
      <c r="A37" s="30"/>
      <c r="B37" s="30"/>
      <c r="C37" s="53"/>
      <c r="D37" s="30"/>
      <c r="E37" s="30"/>
      <c r="F37" s="30"/>
      <c r="G37" s="30"/>
      <c r="H37" s="53"/>
      <c r="I37" s="30"/>
      <c r="J37" s="30"/>
      <c r="K37" s="59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 x14ac:dyDescent="0.35">
      <c r="A38" s="30"/>
      <c r="B38" s="30"/>
      <c r="C38" s="53"/>
      <c r="D38" s="30"/>
      <c r="E38" s="30"/>
      <c r="F38" s="30"/>
      <c r="G38" s="30"/>
      <c r="H38" s="53"/>
      <c r="I38" s="30"/>
      <c r="J38" s="30"/>
      <c r="K38" s="5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 x14ac:dyDescent="0.35">
      <c r="A39" s="30"/>
      <c r="B39" s="30"/>
      <c r="C39" s="53"/>
      <c r="D39" s="30"/>
      <c r="E39" s="30"/>
      <c r="F39" s="30"/>
      <c r="G39" s="30"/>
      <c r="H39" s="53"/>
      <c r="I39" s="30"/>
      <c r="J39" s="30"/>
      <c r="K39" s="5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 x14ac:dyDescent="0.35">
      <c r="A40" s="30"/>
      <c r="B40" s="30"/>
      <c r="C40" s="53"/>
      <c r="D40" s="30"/>
      <c r="E40" s="30"/>
      <c r="F40" s="30"/>
      <c r="G40" s="30"/>
      <c r="H40" s="53"/>
      <c r="I40" s="30"/>
      <c r="J40" s="30"/>
      <c r="K40" s="5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 x14ac:dyDescent="0.35">
      <c r="A41" s="30"/>
      <c r="B41" s="30"/>
      <c r="C41" s="53"/>
      <c r="D41" s="30"/>
      <c r="E41" s="30"/>
      <c r="F41" s="30"/>
      <c r="G41" s="30"/>
      <c r="H41" s="53"/>
      <c r="I41" s="30"/>
      <c r="J41" s="30"/>
      <c r="K41" s="5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 x14ac:dyDescent="0.35">
      <c r="A42" s="30"/>
      <c r="B42" s="30"/>
      <c r="C42" s="53"/>
      <c r="D42" s="30"/>
      <c r="E42" s="30"/>
      <c r="F42" s="30"/>
      <c r="G42" s="30"/>
      <c r="H42" s="53"/>
      <c r="I42" s="30"/>
      <c r="J42" s="30"/>
      <c r="K42" s="59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 x14ac:dyDescent="0.35">
      <c r="A43" s="30"/>
      <c r="B43" s="30"/>
      <c r="C43" s="53"/>
      <c r="D43" s="30"/>
      <c r="E43" s="30"/>
      <c r="F43" s="30"/>
      <c r="G43" s="30"/>
      <c r="H43" s="53"/>
      <c r="I43" s="30"/>
      <c r="J43" s="30"/>
      <c r="K43" s="59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 x14ac:dyDescent="0.35">
      <c r="A44" s="30"/>
      <c r="B44" s="30"/>
      <c r="C44" s="53"/>
      <c r="D44" s="30"/>
      <c r="E44" s="30"/>
      <c r="F44" s="30"/>
      <c r="G44" s="30"/>
      <c r="H44" s="53"/>
      <c r="I44" s="30"/>
      <c r="J44" s="30"/>
      <c r="K44" s="59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 x14ac:dyDescent="0.35">
      <c r="A45" s="30"/>
      <c r="B45" s="30"/>
      <c r="C45" s="53"/>
      <c r="D45" s="30"/>
      <c r="E45" s="30"/>
      <c r="F45" s="30"/>
      <c r="G45" s="30"/>
      <c r="H45" s="53"/>
      <c r="I45" s="30"/>
      <c r="J45" s="30"/>
      <c r="K45" s="59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 x14ac:dyDescent="0.35">
      <c r="A46" s="30"/>
      <c r="B46" s="30"/>
      <c r="C46" s="53"/>
      <c r="D46" s="30"/>
      <c r="E46" s="30"/>
      <c r="F46" s="30"/>
      <c r="G46" s="30"/>
      <c r="H46" s="53"/>
      <c r="I46" s="30"/>
      <c r="J46" s="30"/>
      <c r="K46" s="59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 x14ac:dyDescent="0.35">
      <c r="A47" s="30"/>
      <c r="B47" s="30"/>
      <c r="C47" s="53"/>
      <c r="D47" s="30"/>
      <c r="E47" s="30"/>
      <c r="F47" s="30"/>
      <c r="G47" s="30"/>
      <c r="H47" s="53"/>
      <c r="I47" s="30"/>
      <c r="J47" s="30"/>
      <c r="K47" s="59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 x14ac:dyDescent="0.35">
      <c r="A48" s="30"/>
      <c r="B48" s="30"/>
      <c r="C48" s="53"/>
      <c r="D48" s="30"/>
      <c r="E48" s="30"/>
      <c r="F48" s="30"/>
      <c r="G48" s="30"/>
      <c r="H48" s="53"/>
      <c r="I48" s="30"/>
      <c r="J48" s="30"/>
      <c r="K48" s="59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 x14ac:dyDescent="0.35">
      <c r="A49" s="30"/>
      <c r="B49" s="30"/>
      <c r="C49" s="53"/>
      <c r="D49" s="30"/>
      <c r="E49" s="30"/>
      <c r="F49" s="30"/>
      <c r="G49" s="30"/>
      <c r="H49" s="53"/>
      <c r="I49" s="30"/>
      <c r="J49" s="30"/>
      <c r="K49" s="59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 x14ac:dyDescent="0.35">
      <c r="A50" s="30"/>
      <c r="B50" s="30"/>
      <c r="C50" s="53"/>
      <c r="D50" s="30"/>
      <c r="E50" s="30"/>
      <c r="F50" s="30"/>
      <c r="G50" s="30"/>
      <c r="H50" s="53"/>
      <c r="I50" s="30"/>
      <c r="J50" s="30"/>
      <c r="K50" s="59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 x14ac:dyDescent="0.35">
      <c r="A51" s="30"/>
      <c r="B51" s="30"/>
      <c r="C51" s="53"/>
      <c r="D51" s="30"/>
      <c r="E51" s="30"/>
      <c r="F51" s="30"/>
      <c r="G51" s="30"/>
      <c r="H51" s="53"/>
      <c r="I51" s="30"/>
      <c r="J51" s="30"/>
      <c r="K51" s="59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 x14ac:dyDescent="0.35">
      <c r="A52" s="30"/>
      <c r="B52" s="30"/>
      <c r="C52" s="53"/>
      <c r="D52" s="30"/>
      <c r="E52" s="30"/>
      <c r="F52" s="30"/>
      <c r="G52" s="30"/>
      <c r="H52" s="53"/>
      <c r="I52" s="30"/>
      <c r="J52" s="30"/>
      <c r="K52" s="59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 x14ac:dyDescent="0.35">
      <c r="A53" s="30"/>
      <c r="B53" s="30"/>
      <c r="C53" s="53"/>
      <c r="D53" s="30"/>
      <c r="E53" s="30"/>
      <c r="F53" s="30"/>
      <c r="G53" s="30"/>
      <c r="H53" s="53"/>
      <c r="I53" s="30"/>
      <c r="J53" s="30"/>
      <c r="K53" s="59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 x14ac:dyDescent="0.35">
      <c r="A54" s="30"/>
      <c r="B54" s="30"/>
      <c r="C54" s="53"/>
      <c r="D54" s="30"/>
      <c r="E54" s="30"/>
      <c r="F54" s="30"/>
      <c r="G54" s="30"/>
      <c r="H54" s="53"/>
      <c r="I54" s="30"/>
      <c r="J54" s="30"/>
      <c r="K54" s="76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 x14ac:dyDescent="0.35">
      <c r="A55" s="30"/>
      <c r="B55" s="30"/>
      <c r="C55" s="53"/>
      <c r="D55" s="30"/>
      <c r="E55" s="30"/>
      <c r="F55" s="30"/>
      <c r="G55" s="30"/>
      <c r="H55" s="53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 x14ac:dyDescent="0.35">
      <c r="A56" s="30"/>
      <c r="B56" s="30"/>
      <c r="C56" s="53"/>
      <c r="D56" s="30"/>
      <c r="E56" s="30"/>
      <c r="F56" s="30"/>
      <c r="G56" s="30"/>
      <c r="H56" s="53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 x14ac:dyDescent="0.35">
      <c r="A57" s="30"/>
      <c r="B57" s="30"/>
      <c r="C57" s="53"/>
      <c r="D57" s="30"/>
      <c r="E57" s="30"/>
      <c r="F57" s="30"/>
      <c r="G57" s="30"/>
      <c r="H57" s="53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 x14ac:dyDescent="0.35">
      <c r="A58" s="30"/>
      <c r="B58" s="30"/>
      <c r="C58" s="30"/>
      <c r="D58" s="30"/>
      <c r="E58" s="30"/>
      <c r="F58" s="30"/>
      <c r="G58" s="30"/>
      <c r="H58" s="53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 x14ac:dyDescent="0.35">
      <c r="A59" s="30"/>
      <c r="B59" s="30"/>
      <c r="C59" s="30"/>
      <c r="D59" s="30"/>
      <c r="E59" s="30"/>
      <c r="F59" s="30"/>
      <c r="G59" s="30"/>
      <c r="H59" s="53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 x14ac:dyDescent="0.35">
      <c r="A60" s="30"/>
      <c r="B60" s="30"/>
      <c r="C60" s="30"/>
      <c r="D60" s="30"/>
      <c r="E60" s="30"/>
      <c r="F60" s="30"/>
      <c r="G60" s="30"/>
      <c r="H60" s="53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 x14ac:dyDescent="0.35">
      <c r="A61" s="30"/>
      <c r="B61" s="30"/>
      <c r="C61" s="30"/>
      <c r="D61" s="30"/>
      <c r="E61" s="30"/>
      <c r="F61" s="30"/>
      <c r="G61" s="30"/>
      <c r="H61" s="53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 x14ac:dyDescent="0.3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 x14ac:dyDescent="0.3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 x14ac:dyDescent="0.3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 x14ac:dyDescent="0.3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 x14ac:dyDescent="0.3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 x14ac:dyDescent="0.3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 x14ac:dyDescent="0.3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customHeight="1" x14ac:dyDescent="0.3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8">
    <mergeCell ref="A29:A31"/>
    <mergeCell ref="B33:B35"/>
    <mergeCell ref="B3:C3"/>
    <mergeCell ref="A5:A7"/>
    <mergeCell ref="A9:A11"/>
    <mergeCell ref="A13:A15"/>
    <mergeCell ref="A17:A19"/>
    <mergeCell ref="A21:A23"/>
    <mergeCell ref="A25:A27"/>
    <mergeCell ref="T1:T2"/>
    <mergeCell ref="U1:U2"/>
    <mergeCell ref="A1:E1"/>
    <mergeCell ref="F1:H1"/>
    <mergeCell ref="I1:J1"/>
    <mergeCell ref="K1:L1"/>
    <mergeCell ref="M1:N1"/>
    <mergeCell ref="O1:P1"/>
    <mergeCell ref="Q1:S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5" sqref="A35:A37"/>
    </sheetView>
  </sheetViews>
  <sheetFormatPr defaultColWidth="14.453125" defaultRowHeight="15" customHeight="1" x14ac:dyDescent="0.35"/>
  <cols>
    <col min="1" max="1" width="17" customWidth="1"/>
    <col min="2" max="3" width="14.36328125" customWidth="1"/>
    <col min="4" max="4" width="10.6328125" customWidth="1"/>
    <col min="5" max="5" width="12.453125" customWidth="1"/>
    <col min="6" max="10" width="14.36328125" customWidth="1"/>
    <col min="11" max="12" width="20.453125" customWidth="1"/>
    <col min="13" max="26" width="14.36328125" customWidth="1"/>
  </cols>
  <sheetData>
    <row r="1" spans="1:26" ht="14.25" customHeight="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 thickBo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41.25" customHeight="1" thickBot="1" x14ac:dyDescent="0.4">
      <c r="A5" s="276" t="s">
        <v>53</v>
      </c>
      <c r="B5" s="276"/>
      <c r="C5" s="276"/>
      <c r="D5" s="276"/>
      <c r="E5" s="276"/>
      <c r="F5" s="277" t="s">
        <v>54</v>
      </c>
      <c r="G5" s="274"/>
      <c r="H5" s="278"/>
      <c r="I5" s="277" t="s">
        <v>55</v>
      </c>
      <c r="J5" s="275"/>
      <c r="K5" s="271" t="s">
        <v>20</v>
      </c>
      <c r="L5" s="279"/>
      <c r="M5" s="271" t="s">
        <v>21</v>
      </c>
      <c r="N5" s="279"/>
      <c r="O5" s="271" t="s">
        <v>22</v>
      </c>
      <c r="P5" s="272"/>
      <c r="Q5" s="273" t="s">
        <v>56</v>
      </c>
      <c r="R5" s="274"/>
      <c r="S5" s="275"/>
      <c r="T5" s="4"/>
      <c r="U5" s="4"/>
      <c r="V5" s="4"/>
      <c r="W5" s="4"/>
      <c r="X5" s="4"/>
      <c r="Y5" s="4"/>
      <c r="Z5" s="4"/>
    </row>
    <row r="6" spans="1:26" ht="44" thickBot="1" x14ac:dyDescent="0.4">
      <c r="A6" s="151"/>
      <c r="B6" s="286" t="s">
        <v>57</v>
      </c>
      <c r="C6" s="287"/>
      <c r="D6" s="152" t="s">
        <v>94</v>
      </c>
      <c r="E6" s="153" t="s">
        <v>95</v>
      </c>
      <c r="F6" s="152" t="s">
        <v>28</v>
      </c>
      <c r="G6" s="154" t="s">
        <v>29</v>
      </c>
      <c r="H6" s="155" t="s">
        <v>30</v>
      </c>
      <c r="I6" s="152" t="s">
        <v>31</v>
      </c>
      <c r="J6" s="156" t="s">
        <v>29</v>
      </c>
      <c r="K6" s="157" t="s">
        <v>31</v>
      </c>
      <c r="L6" s="158" t="s">
        <v>32</v>
      </c>
      <c r="M6" s="159" t="s">
        <v>31</v>
      </c>
      <c r="N6" s="160" t="s">
        <v>32</v>
      </c>
      <c r="O6" s="159" t="s">
        <v>31</v>
      </c>
      <c r="P6" s="161" t="s">
        <v>32</v>
      </c>
      <c r="Q6" s="162" t="s">
        <v>31</v>
      </c>
      <c r="R6" s="154" t="s">
        <v>32</v>
      </c>
      <c r="S6" s="163" t="s">
        <v>30</v>
      </c>
      <c r="T6" s="9"/>
      <c r="U6" s="9"/>
      <c r="V6" s="9"/>
      <c r="W6" s="9"/>
      <c r="X6" s="9"/>
      <c r="Y6" s="9"/>
      <c r="Z6" s="9"/>
    </row>
    <row r="7" spans="1:26" ht="14.25" customHeight="1" x14ac:dyDescent="0.35">
      <c r="A7" s="288" t="s">
        <v>35</v>
      </c>
      <c r="B7" s="164" t="s">
        <v>36</v>
      </c>
      <c r="C7" s="165">
        <v>27</v>
      </c>
      <c r="D7" s="166">
        <v>1433.3333333333333</v>
      </c>
      <c r="E7" s="167"/>
      <c r="F7" s="197">
        <f>D7*C7</f>
        <v>38700</v>
      </c>
      <c r="G7" s="198">
        <f>E7*C7</f>
        <v>0</v>
      </c>
      <c r="H7" s="199">
        <f t="shared" ref="H7:H9" si="0">F7+G7</f>
        <v>38700</v>
      </c>
      <c r="I7" s="197">
        <f t="shared" ref="I7:J7" si="1">15%*F7</f>
        <v>5805</v>
      </c>
      <c r="J7" s="199">
        <f t="shared" si="1"/>
        <v>0</v>
      </c>
      <c r="K7" s="213"/>
      <c r="L7" s="214"/>
      <c r="M7" s="213"/>
      <c r="N7" s="214"/>
      <c r="O7" s="188"/>
      <c r="P7" s="188"/>
      <c r="Q7" s="215"/>
      <c r="R7" s="216"/>
      <c r="S7" s="217"/>
      <c r="T7" s="30"/>
      <c r="U7" s="30"/>
      <c r="V7" s="30"/>
      <c r="W7" s="30"/>
      <c r="X7" s="30"/>
      <c r="Y7" s="30"/>
      <c r="Z7" s="30"/>
    </row>
    <row r="8" spans="1:26" ht="14.25" customHeight="1" x14ac:dyDescent="0.35">
      <c r="A8" s="289"/>
      <c r="B8" s="169" t="s">
        <v>37</v>
      </c>
      <c r="C8" s="170">
        <v>43</v>
      </c>
      <c r="D8" s="171">
        <v>716.66666666666663</v>
      </c>
      <c r="E8" s="172"/>
      <c r="F8" s="200">
        <f>D8*C8</f>
        <v>30816.666666666664</v>
      </c>
      <c r="G8" s="201">
        <f t="shared" ref="G8:G9" si="2">E8*C8</f>
        <v>0</v>
      </c>
      <c r="H8" s="202">
        <f t="shared" si="0"/>
        <v>30816.666666666664</v>
      </c>
      <c r="I8" s="200">
        <f t="shared" ref="I8:J8" si="3">15%*F8</f>
        <v>4622.4999999999991</v>
      </c>
      <c r="J8" s="202">
        <f t="shared" si="3"/>
        <v>0</v>
      </c>
      <c r="K8" s="218"/>
      <c r="L8" s="219"/>
      <c r="M8" s="218"/>
      <c r="N8" s="219"/>
      <c r="O8" s="188"/>
      <c r="P8" s="188"/>
      <c r="Q8" s="173"/>
      <c r="R8" s="188"/>
      <c r="S8" s="220"/>
      <c r="T8" s="30"/>
      <c r="U8" s="30"/>
      <c r="V8" s="30"/>
      <c r="W8" s="30"/>
      <c r="X8" s="30"/>
      <c r="Y8" s="30"/>
      <c r="Z8" s="30"/>
    </row>
    <row r="9" spans="1:26" ht="14.25" customHeight="1" thickBot="1" x14ac:dyDescent="0.4">
      <c r="A9" s="290"/>
      <c r="B9" s="174" t="s">
        <v>38</v>
      </c>
      <c r="C9" s="175">
        <v>75</v>
      </c>
      <c r="D9" s="176"/>
      <c r="E9" s="177"/>
      <c r="F9" s="203">
        <f>D9*C9</f>
        <v>0</v>
      </c>
      <c r="G9" s="204">
        <f t="shared" si="2"/>
        <v>0</v>
      </c>
      <c r="H9" s="205">
        <f t="shared" si="0"/>
        <v>0</v>
      </c>
      <c r="I9" s="206">
        <f t="shared" ref="I9:J9" si="4">15%*F9</f>
        <v>0</v>
      </c>
      <c r="J9" s="207">
        <f t="shared" si="4"/>
        <v>0</v>
      </c>
      <c r="K9" s="218"/>
      <c r="L9" s="219"/>
      <c r="M9" s="221"/>
      <c r="N9" s="222"/>
      <c r="O9" s="188"/>
      <c r="P9" s="188"/>
      <c r="Q9" s="223"/>
      <c r="R9" s="224"/>
      <c r="S9" s="225"/>
      <c r="T9" s="30"/>
      <c r="U9" s="30"/>
      <c r="V9" s="30"/>
      <c r="W9" s="30"/>
      <c r="X9" s="30"/>
      <c r="Y9" s="30"/>
      <c r="Z9" s="30"/>
    </row>
    <row r="10" spans="1:26" ht="14.25" customHeight="1" thickBot="1" x14ac:dyDescent="0.4">
      <c r="A10" s="178"/>
      <c r="B10" s="179"/>
      <c r="C10" s="180" t="s">
        <v>34</v>
      </c>
      <c r="D10" s="181">
        <f>SUM(D7:D9)</f>
        <v>2150</v>
      </c>
      <c r="E10" s="182">
        <f t="shared" ref="E10:G10" si="5">SUM(E7:E9)</f>
        <v>0</v>
      </c>
      <c r="F10" s="208">
        <f>SUM(F7:F9)</f>
        <v>69516.666666666657</v>
      </c>
      <c r="G10" s="210">
        <f t="shared" si="5"/>
        <v>0</v>
      </c>
      <c r="H10" s="209">
        <f t="shared" ref="D10:J10" si="6">SUM(H7:H9)</f>
        <v>69516.666666666657</v>
      </c>
      <c r="I10" s="208">
        <f t="shared" si="6"/>
        <v>10427.5</v>
      </c>
      <c r="J10" s="209">
        <f t="shared" si="6"/>
        <v>0</v>
      </c>
      <c r="K10" s="218"/>
      <c r="L10" s="219"/>
      <c r="M10" s="226"/>
      <c r="N10" s="227"/>
      <c r="O10" s="226"/>
      <c r="P10" s="227"/>
      <c r="Q10" s="208">
        <f t="shared" ref="Q10:R10" si="7">F10+I10+M10+O10</f>
        <v>79944.166666666657</v>
      </c>
      <c r="R10" s="210">
        <f t="shared" si="7"/>
        <v>0</v>
      </c>
      <c r="S10" s="209">
        <f>SUM(Q10:R10)</f>
        <v>79944.166666666657</v>
      </c>
      <c r="T10" s="30"/>
      <c r="U10" s="30"/>
      <c r="V10" s="30"/>
      <c r="W10" s="30"/>
      <c r="X10" s="30"/>
      <c r="Y10" s="30"/>
      <c r="Z10" s="30"/>
    </row>
    <row r="11" spans="1:26" ht="14.25" customHeight="1" x14ac:dyDescent="0.35">
      <c r="A11" s="288" t="s">
        <v>40</v>
      </c>
      <c r="B11" s="164" t="s">
        <v>36</v>
      </c>
      <c r="C11" s="165">
        <v>27</v>
      </c>
      <c r="D11" s="166"/>
      <c r="E11" s="167"/>
      <c r="F11" s="197">
        <f>D11*C11</f>
        <v>0</v>
      </c>
      <c r="G11" s="198">
        <f>E11*C11</f>
        <v>0</v>
      </c>
      <c r="H11" s="199">
        <f t="shared" ref="H11:H13" si="8">F11+G11</f>
        <v>0</v>
      </c>
      <c r="I11" s="197">
        <f t="shared" ref="I11:J11" si="9">15%*F11</f>
        <v>0</v>
      </c>
      <c r="J11" s="199">
        <f t="shared" si="9"/>
        <v>0</v>
      </c>
      <c r="K11" s="173"/>
      <c r="L11" s="220"/>
      <c r="M11" s="215"/>
      <c r="N11" s="217"/>
      <c r="O11" s="188"/>
      <c r="P11" s="188"/>
      <c r="Q11" s="228"/>
      <c r="R11" s="229"/>
      <c r="S11" s="230"/>
      <c r="T11" s="30"/>
      <c r="U11" s="30"/>
      <c r="V11" s="30"/>
      <c r="W11" s="30"/>
      <c r="X11" s="30"/>
      <c r="Y11" s="30"/>
      <c r="Z11" s="30"/>
    </row>
    <row r="12" spans="1:26" ht="14.25" customHeight="1" x14ac:dyDescent="0.35">
      <c r="A12" s="289"/>
      <c r="B12" s="169" t="s">
        <v>37</v>
      </c>
      <c r="C12" s="170">
        <v>43</v>
      </c>
      <c r="D12" s="171">
        <v>716.66666666666663</v>
      </c>
      <c r="E12" s="172"/>
      <c r="F12" s="200">
        <f>D12*C12</f>
        <v>30816.666666666664</v>
      </c>
      <c r="G12" s="201">
        <f t="shared" ref="G12:G13" si="10">E12*C12</f>
        <v>0</v>
      </c>
      <c r="H12" s="202">
        <f t="shared" si="8"/>
        <v>30816.666666666664</v>
      </c>
      <c r="I12" s="200">
        <f t="shared" ref="I12:J12" si="11">15%*F12</f>
        <v>4622.4999999999991</v>
      </c>
      <c r="J12" s="202">
        <f t="shared" si="11"/>
        <v>0</v>
      </c>
      <c r="K12" s="173"/>
      <c r="L12" s="220"/>
      <c r="M12" s="173"/>
      <c r="N12" s="220"/>
      <c r="O12" s="188"/>
      <c r="P12" s="188"/>
      <c r="Q12" s="231"/>
      <c r="R12" s="232"/>
      <c r="S12" s="233"/>
      <c r="T12" s="30"/>
      <c r="U12" s="30"/>
      <c r="V12" s="30"/>
      <c r="W12" s="30"/>
      <c r="X12" s="30"/>
      <c r="Y12" s="30"/>
      <c r="Z12" s="30"/>
    </row>
    <row r="13" spans="1:26" ht="14.25" customHeight="1" thickBot="1" x14ac:dyDescent="0.4">
      <c r="A13" s="290"/>
      <c r="B13" s="174" t="s">
        <v>38</v>
      </c>
      <c r="C13" s="183">
        <v>75</v>
      </c>
      <c r="D13" s="176"/>
      <c r="E13" s="177"/>
      <c r="F13" s="203">
        <f>D13*C13</f>
        <v>0</v>
      </c>
      <c r="G13" s="204">
        <f t="shared" si="10"/>
        <v>0</v>
      </c>
      <c r="H13" s="205">
        <f t="shared" si="8"/>
        <v>0</v>
      </c>
      <c r="I13" s="206">
        <f t="shared" ref="I13:J13" si="12">15%*F13</f>
        <v>0</v>
      </c>
      <c r="J13" s="207">
        <f t="shared" si="12"/>
        <v>0</v>
      </c>
      <c r="K13" s="173"/>
      <c r="L13" s="220"/>
      <c r="M13" s="223"/>
      <c r="N13" s="225"/>
      <c r="O13" s="188"/>
      <c r="P13" s="188"/>
      <c r="Q13" s="234"/>
      <c r="R13" s="235"/>
      <c r="S13" s="236"/>
      <c r="T13" s="30"/>
      <c r="U13" s="30"/>
      <c r="V13" s="30"/>
      <c r="W13" s="30"/>
      <c r="X13" s="30"/>
      <c r="Y13" s="30"/>
      <c r="Z13" s="30"/>
    </row>
    <row r="14" spans="1:26" ht="14.25" customHeight="1" thickBot="1" x14ac:dyDescent="0.4">
      <c r="A14" s="178"/>
      <c r="B14" s="184"/>
      <c r="C14" s="180" t="s">
        <v>39</v>
      </c>
      <c r="D14" s="181">
        <f>SUM(D11:D13)</f>
        <v>716.66666666666663</v>
      </c>
      <c r="E14" s="182">
        <f t="shared" ref="E14" si="13">SUM(E11:E13)</f>
        <v>0</v>
      </c>
      <c r="F14" s="208">
        <f>SUM(F11:F13)</f>
        <v>30816.666666666664</v>
      </c>
      <c r="G14" s="210">
        <f>SUM(G11:G13)</f>
        <v>0</v>
      </c>
      <c r="H14" s="209">
        <f t="shared" ref="D14:J14" si="14">SUM(H11:H13)</f>
        <v>30816.666666666664</v>
      </c>
      <c r="I14" s="208">
        <f t="shared" si="14"/>
        <v>4622.4999999999991</v>
      </c>
      <c r="J14" s="209">
        <f t="shared" si="14"/>
        <v>0</v>
      </c>
      <c r="K14" s="231"/>
      <c r="L14" s="233"/>
      <c r="M14" s="237"/>
      <c r="N14" s="238"/>
      <c r="O14" s="226"/>
      <c r="P14" s="227"/>
      <c r="Q14" s="208">
        <f t="shared" ref="Q14:R14" si="15">F14+I14+M14+O14</f>
        <v>35439.166666666664</v>
      </c>
      <c r="R14" s="210">
        <f t="shared" si="15"/>
        <v>0</v>
      </c>
      <c r="S14" s="209">
        <f>SUM(Q14:R14)</f>
        <v>35439.166666666664</v>
      </c>
      <c r="T14" s="57"/>
      <c r="U14" s="57"/>
      <c r="V14" s="57"/>
      <c r="W14" s="57"/>
      <c r="X14" s="57"/>
      <c r="Y14" s="57"/>
      <c r="Z14" s="57"/>
    </row>
    <row r="15" spans="1:26" ht="14.25" customHeight="1" x14ac:dyDescent="0.35">
      <c r="A15" s="288" t="s">
        <v>42</v>
      </c>
      <c r="B15" s="164" t="s">
        <v>36</v>
      </c>
      <c r="C15" s="185">
        <v>27</v>
      </c>
      <c r="D15" s="171">
        <v>716.66666666666663</v>
      </c>
      <c r="E15" s="167"/>
      <c r="F15" s="197">
        <f>D15*C15</f>
        <v>19350</v>
      </c>
      <c r="G15" s="198">
        <f>E15*C15</f>
        <v>0</v>
      </c>
      <c r="H15" s="199">
        <f t="shared" ref="H15:H17" si="16">F15+G15</f>
        <v>19350</v>
      </c>
      <c r="I15" s="211">
        <f t="shared" ref="I15:J15" si="17">15%*F15</f>
        <v>2902.5</v>
      </c>
      <c r="J15" s="212">
        <f t="shared" si="17"/>
        <v>0</v>
      </c>
      <c r="K15" s="173"/>
      <c r="L15" s="220"/>
      <c r="M15" s="215"/>
      <c r="N15" s="217"/>
      <c r="O15" s="188"/>
      <c r="P15" s="188"/>
      <c r="Q15" s="239"/>
      <c r="R15" s="240"/>
      <c r="S15" s="241"/>
      <c r="T15" s="30"/>
      <c r="U15" s="30"/>
      <c r="V15" s="30"/>
      <c r="W15" s="30"/>
      <c r="X15" s="30"/>
      <c r="Y15" s="30"/>
      <c r="Z15" s="30"/>
    </row>
    <row r="16" spans="1:26" ht="14.25" customHeight="1" x14ac:dyDescent="0.35">
      <c r="A16" s="289"/>
      <c r="B16" s="169" t="s">
        <v>37</v>
      </c>
      <c r="C16" s="170">
        <v>43</v>
      </c>
      <c r="D16" s="171">
        <v>716.66666666666663</v>
      </c>
      <c r="E16" s="172"/>
      <c r="F16" s="200">
        <f>D16*C16</f>
        <v>30816.666666666664</v>
      </c>
      <c r="G16" s="201">
        <f t="shared" ref="G16:G17" si="18">E16*C16</f>
        <v>0</v>
      </c>
      <c r="H16" s="202">
        <f t="shared" si="16"/>
        <v>30816.666666666664</v>
      </c>
      <c r="I16" s="200">
        <f t="shared" ref="I16:J16" si="19">15%*F16</f>
        <v>4622.4999999999991</v>
      </c>
      <c r="J16" s="202">
        <f t="shared" si="19"/>
        <v>0</v>
      </c>
      <c r="K16" s="173"/>
      <c r="L16" s="220"/>
      <c r="M16" s="173"/>
      <c r="N16" s="220"/>
      <c r="O16" s="188"/>
      <c r="P16" s="188"/>
      <c r="Q16" s="242"/>
      <c r="R16" s="243"/>
      <c r="S16" s="244"/>
      <c r="T16" s="30"/>
      <c r="U16" s="30"/>
      <c r="V16" s="30"/>
      <c r="W16" s="30"/>
      <c r="X16" s="30"/>
      <c r="Y16" s="30"/>
      <c r="Z16" s="30"/>
    </row>
    <row r="17" spans="1:26" ht="14.25" customHeight="1" thickBot="1" x14ac:dyDescent="0.4">
      <c r="A17" s="290"/>
      <c r="B17" s="174" t="s">
        <v>38</v>
      </c>
      <c r="C17" s="183">
        <v>75</v>
      </c>
      <c r="D17" s="176">
        <v>1003.3333333333334</v>
      </c>
      <c r="E17" s="177"/>
      <c r="F17" s="203">
        <f>D17*C17</f>
        <v>75250</v>
      </c>
      <c r="G17" s="204">
        <f t="shared" si="18"/>
        <v>0</v>
      </c>
      <c r="H17" s="205">
        <f t="shared" si="16"/>
        <v>75250</v>
      </c>
      <c r="I17" s="206">
        <f t="shared" ref="I17:J17" si="20">15%*F17</f>
        <v>11287.5</v>
      </c>
      <c r="J17" s="207">
        <f t="shared" si="20"/>
        <v>0</v>
      </c>
      <c r="K17" s="173"/>
      <c r="L17" s="220"/>
      <c r="M17" s="223"/>
      <c r="N17" s="225"/>
      <c r="O17" s="188"/>
      <c r="P17" s="188"/>
      <c r="Q17" s="245"/>
      <c r="R17" s="246"/>
      <c r="S17" s="247"/>
      <c r="T17" s="30"/>
      <c r="U17" s="30"/>
      <c r="V17" s="30"/>
      <c r="W17" s="30"/>
      <c r="X17" s="30"/>
      <c r="Y17" s="30"/>
      <c r="Z17" s="30"/>
    </row>
    <row r="18" spans="1:26" ht="14.25" customHeight="1" thickBot="1" x14ac:dyDescent="0.4">
      <c r="A18" s="178"/>
      <c r="B18" s="179"/>
      <c r="C18" s="180" t="s">
        <v>41</v>
      </c>
      <c r="D18" s="181">
        <f>SUM(D15:D17)</f>
        <v>2436.6666666666665</v>
      </c>
      <c r="E18" s="182">
        <f t="shared" ref="E18:F18" si="21">SUM(E15:E17)</f>
        <v>0</v>
      </c>
      <c r="F18" s="208">
        <f t="shared" si="21"/>
        <v>125416.66666666666</v>
      </c>
      <c r="G18" s="210">
        <f>SUM(G15:G17)</f>
        <v>0</v>
      </c>
      <c r="H18" s="209">
        <f t="shared" ref="D18:J18" si="22">SUM(H15:H17)</f>
        <v>125416.66666666666</v>
      </c>
      <c r="I18" s="208">
        <f t="shared" si="22"/>
        <v>18812.5</v>
      </c>
      <c r="J18" s="209">
        <f t="shared" si="22"/>
        <v>0</v>
      </c>
      <c r="K18" s="231"/>
      <c r="L18" s="233"/>
      <c r="M18" s="237"/>
      <c r="N18" s="238"/>
      <c r="O18" s="226"/>
      <c r="P18" s="227"/>
      <c r="Q18" s="208">
        <f t="shared" ref="Q18:R18" si="23">F18+I18+M18+O18</f>
        <v>144229.16666666666</v>
      </c>
      <c r="R18" s="210">
        <f t="shared" si="23"/>
        <v>0</v>
      </c>
      <c r="S18" s="209">
        <f>SUM(Q18:R18)</f>
        <v>144229.16666666666</v>
      </c>
      <c r="T18" s="57"/>
      <c r="U18" s="57"/>
      <c r="V18" s="57"/>
      <c r="W18" s="57"/>
      <c r="X18" s="57"/>
      <c r="Y18" s="57"/>
      <c r="Z18" s="57"/>
    </row>
    <row r="19" spans="1:26" ht="14.25" customHeight="1" x14ac:dyDescent="0.35">
      <c r="A19" s="288" t="s">
        <v>44</v>
      </c>
      <c r="B19" s="164" t="s">
        <v>36</v>
      </c>
      <c r="C19" s="165">
        <v>27</v>
      </c>
      <c r="D19" s="171">
        <v>860</v>
      </c>
      <c r="E19" s="167"/>
      <c r="F19" s="197">
        <f>D19*C19</f>
        <v>23220</v>
      </c>
      <c r="G19" s="198">
        <f>E19*C19</f>
        <v>0</v>
      </c>
      <c r="H19" s="199">
        <f t="shared" ref="H19:H21" si="24">F19+G19</f>
        <v>23220</v>
      </c>
      <c r="I19" s="211">
        <f t="shared" ref="I19:J19" si="25">15%*F19</f>
        <v>3483</v>
      </c>
      <c r="J19" s="212">
        <f t="shared" si="25"/>
        <v>0</v>
      </c>
      <c r="K19" s="173"/>
      <c r="L19" s="220"/>
      <c r="M19" s="215"/>
      <c r="N19" s="217"/>
      <c r="O19" s="188"/>
      <c r="P19" s="188"/>
      <c r="Q19" s="239"/>
      <c r="R19" s="240"/>
      <c r="S19" s="241"/>
      <c r="T19" s="30"/>
      <c r="U19" s="30"/>
      <c r="V19" s="30"/>
      <c r="W19" s="30"/>
      <c r="X19" s="30"/>
      <c r="Y19" s="30"/>
      <c r="Z19" s="30"/>
    </row>
    <row r="20" spans="1:26" ht="14.25" customHeight="1" x14ac:dyDescent="0.35">
      <c r="A20" s="289"/>
      <c r="B20" s="169" t="s">
        <v>37</v>
      </c>
      <c r="C20" s="170">
        <v>43</v>
      </c>
      <c r="D20" s="171">
        <v>860</v>
      </c>
      <c r="E20" s="172"/>
      <c r="F20" s="200">
        <f>D20*C20</f>
        <v>36980</v>
      </c>
      <c r="G20" s="201">
        <f t="shared" ref="G20:G21" si="26">E20*C20</f>
        <v>0</v>
      </c>
      <c r="H20" s="202">
        <f t="shared" si="24"/>
        <v>36980</v>
      </c>
      <c r="I20" s="200">
        <f t="shared" ref="I20:J20" si="27">15%*F20</f>
        <v>5547</v>
      </c>
      <c r="J20" s="202">
        <f t="shared" si="27"/>
        <v>0</v>
      </c>
      <c r="K20" s="173"/>
      <c r="L20" s="220"/>
      <c r="M20" s="173"/>
      <c r="N20" s="220"/>
      <c r="O20" s="188"/>
      <c r="P20" s="188"/>
      <c r="Q20" s="242"/>
      <c r="R20" s="243"/>
      <c r="S20" s="244"/>
      <c r="T20" s="30"/>
      <c r="U20" s="30"/>
      <c r="V20" s="30"/>
      <c r="W20" s="30"/>
      <c r="X20" s="30"/>
      <c r="Y20" s="30"/>
      <c r="Z20" s="30"/>
    </row>
    <row r="21" spans="1:26" ht="14.25" customHeight="1" thickBot="1" x14ac:dyDescent="0.4">
      <c r="A21" s="290"/>
      <c r="B21" s="174" t="s">
        <v>38</v>
      </c>
      <c r="C21" s="183">
        <v>75</v>
      </c>
      <c r="D21" s="176">
        <v>860</v>
      </c>
      <c r="E21" s="177"/>
      <c r="F21" s="203">
        <f>D21*C21</f>
        <v>64500</v>
      </c>
      <c r="G21" s="204">
        <f t="shared" si="26"/>
        <v>0</v>
      </c>
      <c r="H21" s="205">
        <f t="shared" si="24"/>
        <v>64500</v>
      </c>
      <c r="I21" s="206">
        <f t="shared" ref="I21:J21" si="28">15%*F21</f>
        <v>9675</v>
      </c>
      <c r="J21" s="207">
        <f t="shared" si="28"/>
        <v>0</v>
      </c>
      <c r="K21" s="173"/>
      <c r="L21" s="220"/>
      <c r="M21" s="223"/>
      <c r="N21" s="225"/>
      <c r="O21" s="188"/>
      <c r="P21" s="188"/>
      <c r="Q21" s="245"/>
      <c r="R21" s="246"/>
      <c r="S21" s="247"/>
      <c r="T21" s="30"/>
      <c r="U21" s="30"/>
      <c r="V21" s="30"/>
      <c r="W21" s="30"/>
      <c r="X21" s="30"/>
      <c r="Y21" s="30"/>
      <c r="Z21" s="30"/>
    </row>
    <row r="22" spans="1:26" ht="14.25" customHeight="1" thickBot="1" x14ac:dyDescent="0.4">
      <c r="A22" s="178"/>
      <c r="B22" s="179"/>
      <c r="C22" s="180" t="s">
        <v>43</v>
      </c>
      <c r="D22" s="181">
        <f>SUM(D19:D21)</f>
        <v>2580</v>
      </c>
      <c r="E22" s="182">
        <f t="shared" ref="E22:G22" si="29">SUM(E19:E21)</f>
        <v>0</v>
      </c>
      <c r="F22" s="208">
        <f t="shared" si="29"/>
        <v>124700</v>
      </c>
      <c r="G22" s="210">
        <f t="shared" si="29"/>
        <v>0</v>
      </c>
      <c r="H22" s="209">
        <f t="shared" ref="D22:J22" si="30">SUM(H19:H21)</f>
        <v>124700</v>
      </c>
      <c r="I22" s="208">
        <f t="shared" si="30"/>
        <v>18705</v>
      </c>
      <c r="J22" s="209">
        <f t="shared" si="30"/>
        <v>0</v>
      </c>
      <c r="K22" s="231"/>
      <c r="L22" s="233"/>
      <c r="M22" s="237"/>
      <c r="N22" s="238"/>
      <c r="O22" s="226"/>
      <c r="P22" s="227"/>
      <c r="Q22" s="208">
        <f t="shared" ref="Q22:R22" si="31">F22+I22+M22+O22</f>
        <v>143405</v>
      </c>
      <c r="R22" s="210">
        <f t="shared" si="31"/>
        <v>0</v>
      </c>
      <c r="S22" s="209">
        <f>SUM(Q22:R22)</f>
        <v>143405</v>
      </c>
      <c r="T22" s="57"/>
      <c r="U22" s="57"/>
      <c r="V22" s="57"/>
      <c r="W22" s="57"/>
      <c r="X22" s="57"/>
      <c r="Y22" s="57"/>
      <c r="Z22" s="57"/>
    </row>
    <row r="23" spans="1:26" ht="14.25" customHeight="1" x14ac:dyDescent="0.35">
      <c r="A23" s="288" t="s">
        <v>46</v>
      </c>
      <c r="B23" s="164" t="s">
        <v>36</v>
      </c>
      <c r="C23" s="165">
        <v>27</v>
      </c>
      <c r="D23" s="166"/>
      <c r="E23" s="167">
        <v>2150</v>
      </c>
      <c r="F23" s="197">
        <f>D23*C23</f>
        <v>0</v>
      </c>
      <c r="G23" s="198">
        <f>E23*C23</f>
        <v>58050</v>
      </c>
      <c r="H23" s="199">
        <f t="shared" ref="H23:H25" si="32">(F23+G23)</f>
        <v>58050</v>
      </c>
      <c r="I23" s="211">
        <f t="shared" ref="I23:J23" si="33">15%*F23</f>
        <v>0</v>
      </c>
      <c r="J23" s="212">
        <f t="shared" si="33"/>
        <v>8707.5</v>
      </c>
      <c r="K23" s="173"/>
      <c r="L23" s="220"/>
      <c r="M23" s="215"/>
      <c r="N23" s="217"/>
      <c r="O23" s="188"/>
      <c r="P23" s="188"/>
      <c r="Q23" s="239"/>
      <c r="R23" s="240"/>
      <c r="S23" s="241"/>
      <c r="T23" s="30"/>
      <c r="U23" s="30"/>
      <c r="V23" s="30"/>
      <c r="W23" s="30"/>
      <c r="X23" s="30"/>
      <c r="Y23" s="30"/>
      <c r="Z23" s="30"/>
    </row>
    <row r="24" spans="1:26" ht="14.25" customHeight="1" x14ac:dyDescent="0.35">
      <c r="A24" s="289"/>
      <c r="B24" s="169" t="s">
        <v>37</v>
      </c>
      <c r="C24" s="170">
        <v>43</v>
      </c>
      <c r="D24" s="171"/>
      <c r="E24" s="172">
        <v>1863.3333333333333</v>
      </c>
      <c r="F24" s="200">
        <f>D24*C24</f>
        <v>0</v>
      </c>
      <c r="G24" s="201">
        <f t="shared" ref="G24:G25" si="34">E24*C24</f>
        <v>80123.333333333328</v>
      </c>
      <c r="H24" s="202">
        <f t="shared" si="32"/>
        <v>80123.333333333328</v>
      </c>
      <c r="I24" s="200">
        <f t="shared" ref="I24:J24" si="35">15%*F24</f>
        <v>0</v>
      </c>
      <c r="J24" s="202">
        <f t="shared" si="35"/>
        <v>12018.499999999998</v>
      </c>
      <c r="K24" s="173"/>
      <c r="L24" s="220"/>
      <c r="M24" s="173"/>
      <c r="N24" s="220"/>
      <c r="O24" s="188"/>
      <c r="P24" s="188"/>
      <c r="Q24" s="242"/>
      <c r="R24" s="243"/>
      <c r="S24" s="244"/>
      <c r="T24" s="30"/>
      <c r="U24" s="30"/>
      <c r="V24" s="30"/>
      <c r="W24" s="30"/>
      <c r="X24" s="30"/>
      <c r="Y24" s="30"/>
      <c r="Z24" s="30"/>
    </row>
    <row r="25" spans="1:26" ht="14.25" customHeight="1" thickBot="1" x14ac:dyDescent="0.4">
      <c r="A25" s="290"/>
      <c r="B25" s="174" t="s">
        <v>38</v>
      </c>
      <c r="C25" s="183">
        <v>75</v>
      </c>
      <c r="D25" s="176"/>
      <c r="E25" s="177">
        <v>1003.3333333333334</v>
      </c>
      <c r="F25" s="203">
        <f>D25*C25</f>
        <v>0</v>
      </c>
      <c r="G25" s="204">
        <f t="shared" si="34"/>
        <v>75250</v>
      </c>
      <c r="H25" s="205">
        <f t="shared" si="32"/>
        <v>75250</v>
      </c>
      <c r="I25" s="206">
        <f t="shared" ref="I25:J25" si="36">15%*F25</f>
        <v>0</v>
      </c>
      <c r="J25" s="207">
        <f t="shared" si="36"/>
        <v>11287.5</v>
      </c>
      <c r="K25" s="173"/>
      <c r="L25" s="220"/>
      <c r="M25" s="223"/>
      <c r="N25" s="225"/>
      <c r="O25" s="188"/>
      <c r="P25" s="188"/>
      <c r="Q25" s="245"/>
      <c r="R25" s="246"/>
      <c r="S25" s="247"/>
      <c r="T25" s="30"/>
      <c r="U25" s="30"/>
      <c r="V25" s="30"/>
      <c r="W25" s="30"/>
      <c r="X25" s="30"/>
      <c r="Y25" s="30"/>
      <c r="Z25" s="30"/>
    </row>
    <row r="26" spans="1:26" ht="15" customHeight="1" thickBot="1" x14ac:dyDescent="0.4">
      <c r="A26" s="186"/>
      <c r="B26" s="179"/>
      <c r="C26" s="180" t="s">
        <v>45</v>
      </c>
      <c r="D26" s="181">
        <f>SUM(D23:D25)</f>
        <v>0</v>
      </c>
      <c r="E26" s="182">
        <f t="shared" ref="E26:G26" si="37">SUM(E23:E25)</f>
        <v>5016.6666666666661</v>
      </c>
      <c r="F26" s="208">
        <f t="shared" si="37"/>
        <v>0</v>
      </c>
      <c r="G26" s="210">
        <f t="shared" si="37"/>
        <v>213423.33333333331</v>
      </c>
      <c r="H26" s="209">
        <f t="shared" ref="D26:J26" si="38">SUM(H23:H25)</f>
        <v>213423.33333333331</v>
      </c>
      <c r="I26" s="208">
        <f t="shared" si="38"/>
        <v>0</v>
      </c>
      <c r="J26" s="209">
        <f t="shared" si="38"/>
        <v>32013.5</v>
      </c>
      <c r="K26" s="234"/>
      <c r="L26" s="236"/>
      <c r="M26" s="237"/>
      <c r="N26" s="238"/>
      <c r="O26" s="226"/>
      <c r="P26" s="227"/>
      <c r="Q26" s="208">
        <f t="shared" ref="Q26:R26" si="39">F26+I26+M26+O26</f>
        <v>0</v>
      </c>
      <c r="R26" s="210">
        <f t="shared" si="39"/>
        <v>245436.83333333331</v>
      </c>
      <c r="S26" s="209">
        <f>SUM(Q26:R26)</f>
        <v>245436.83333333331</v>
      </c>
      <c r="T26" s="57"/>
      <c r="U26" s="57"/>
      <c r="V26" s="57"/>
      <c r="W26" s="57"/>
      <c r="X26" s="57"/>
      <c r="Y26" s="57"/>
      <c r="Z26" s="57"/>
    </row>
    <row r="27" spans="1:26" ht="12" customHeight="1" thickBot="1" x14ac:dyDescent="0.4">
      <c r="A27" s="168"/>
      <c r="B27" s="168"/>
      <c r="C27" s="187"/>
      <c r="D27" s="168"/>
      <c r="E27" s="16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30"/>
      <c r="U27" s="30"/>
      <c r="V27" s="30"/>
      <c r="W27" s="30"/>
      <c r="X27" s="30"/>
      <c r="Y27" s="30"/>
      <c r="Z27" s="30"/>
    </row>
    <row r="28" spans="1:26" ht="14.25" customHeight="1" thickBot="1" x14ac:dyDescent="0.4">
      <c r="A28" s="291" t="s">
        <v>58</v>
      </c>
      <c r="B28" s="292"/>
      <c r="C28" s="293"/>
      <c r="D28" s="181">
        <f t="shared" ref="D28:J28" si="40">D10+D14+D18+D22+D26</f>
        <v>7883.333333333333</v>
      </c>
      <c r="E28" s="182">
        <f t="shared" si="40"/>
        <v>5016.6666666666661</v>
      </c>
      <c r="F28" s="208">
        <f t="shared" si="40"/>
        <v>350450</v>
      </c>
      <c r="G28" s="210">
        <f t="shared" si="40"/>
        <v>213423.33333333331</v>
      </c>
      <c r="H28" s="209">
        <f t="shared" si="40"/>
        <v>563873.33333333326</v>
      </c>
      <c r="I28" s="208">
        <f t="shared" si="40"/>
        <v>52567.5</v>
      </c>
      <c r="J28" s="209">
        <f t="shared" si="40"/>
        <v>32013.5</v>
      </c>
      <c r="K28" s="248">
        <v>1000</v>
      </c>
      <c r="L28" s="249">
        <v>1000</v>
      </c>
      <c r="M28" s="208">
        <f t="shared" ref="M28:P28" si="41">M10+M14+M18+M22+M26</f>
        <v>0</v>
      </c>
      <c r="N28" s="209">
        <f t="shared" si="41"/>
        <v>0</v>
      </c>
      <c r="O28" s="208">
        <f t="shared" si="41"/>
        <v>0</v>
      </c>
      <c r="P28" s="209">
        <f t="shared" si="41"/>
        <v>0</v>
      </c>
      <c r="Q28" s="208">
        <f t="shared" ref="Q28:R28" si="42">Q10+Q14+Q18+Q22+Q26+K28</f>
        <v>404017.5</v>
      </c>
      <c r="R28" s="210">
        <f t="shared" si="42"/>
        <v>246436.83333333331</v>
      </c>
      <c r="S28" s="209">
        <f>S10+S14+S18+S22+S26+K28+L28</f>
        <v>650454.33333333326</v>
      </c>
      <c r="T28" s="30"/>
      <c r="U28" s="30"/>
      <c r="V28" s="30"/>
      <c r="W28" s="30"/>
      <c r="X28" s="30"/>
      <c r="Y28" s="30"/>
      <c r="Z28" s="30"/>
    </row>
    <row r="29" spans="1:26" ht="14.25" customHeight="1" thickBot="1" x14ac:dyDescent="0.4">
      <c r="A29" s="195"/>
      <c r="B29" s="195"/>
      <c r="C29" s="195"/>
      <c r="D29" s="30"/>
      <c r="E29" s="30"/>
      <c r="F29" s="30"/>
      <c r="G29" s="30"/>
      <c r="H29" s="53"/>
      <c r="I29" s="30"/>
      <c r="J29" s="30"/>
      <c r="K29" s="59"/>
      <c r="L29" s="30"/>
      <c r="M29" s="30"/>
      <c r="N29" s="30"/>
      <c r="O29" s="30"/>
      <c r="P29" s="30"/>
      <c r="Q29" s="77"/>
      <c r="R29" s="77"/>
      <c r="S29" s="77"/>
      <c r="T29" s="30"/>
      <c r="U29" s="30"/>
      <c r="V29" s="30"/>
      <c r="W29" s="30"/>
      <c r="X29" s="30"/>
      <c r="Y29" s="30"/>
      <c r="Z29" s="30"/>
    </row>
    <row r="30" spans="1:26" ht="15.75" customHeight="1" thickBot="1" x14ac:dyDescent="0.4">
      <c r="A30" s="281" t="s">
        <v>59</v>
      </c>
      <c r="B30" s="282"/>
      <c r="C30" s="250">
        <f>50%*Q28+25%*R28</f>
        <v>263617.95833333331</v>
      </c>
      <c r="D30" s="30"/>
      <c r="E30" s="30"/>
      <c r="F30" s="30"/>
      <c r="G30" s="30"/>
      <c r="H30" s="30"/>
      <c r="I30" s="30"/>
      <c r="J30" s="30"/>
      <c r="K30" s="5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thickBot="1" x14ac:dyDescent="0.4">
      <c r="A31" s="281" t="s">
        <v>86</v>
      </c>
      <c r="B31" s="282"/>
      <c r="C31" s="250">
        <f>ROUND(0.5*Q28,2)</f>
        <v>202008.75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</row>
    <row r="32" spans="1:26" ht="15.75" customHeight="1" thickBot="1" x14ac:dyDescent="0.4">
      <c r="A32" s="281" t="s">
        <v>85</v>
      </c>
      <c r="B32" s="282"/>
      <c r="C32" s="250">
        <f>C30-C31</f>
        <v>61609.208333333314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</row>
    <row r="33" spans="1:26" ht="14.25" customHeight="1" x14ac:dyDescent="0.35">
      <c r="A33" s="78"/>
      <c r="B33" s="79"/>
      <c r="C33" s="78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 thickBot="1" x14ac:dyDescent="0.4">
      <c r="A34" s="78"/>
      <c r="B34" s="195"/>
      <c r="C34" s="78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</row>
    <row r="35" spans="1:26" ht="14.25" customHeight="1" thickBot="1" x14ac:dyDescent="0.4">
      <c r="A35" s="283" t="s">
        <v>96</v>
      </c>
      <c r="B35" s="189" t="s">
        <v>36</v>
      </c>
      <c r="C35" s="190">
        <f t="shared" ref="C35:D37" si="43">D23+D19+D15+D11+D7</f>
        <v>3010</v>
      </c>
      <c r="D35" s="191">
        <f t="shared" si="43"/>
        <v>2150</v>
      </c>
      <c r="E35" s="191">
        <f t="shared" ref="E35:E37" si="44">SUM(C35:D35)</f>
        <v>5160</v>
      </c>
      <c r="F35" s="30"/>
      <c r="G35" s="30"/>
      <c r="H35" s="53"/>
      <c r="I35" s="30"/>
      <c r="J35" s="30"/>
      <c r="K35" s="5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 thickBot="1" x14ac:dyDescent="0.4">
      <c r="A36" s="284"/>
      <c r="B36" s="192" t="s">
        <v>37</v>
      </c>
      <c r="C36" s="190">
        <f t="shared" si="43"/>
        <v>3009.9999999999995</v>
      </c>
      <c r="D36" s="191">
        <f t="shared" si="43"/>
        <v>1863.3333333333333</v>
      </c>
      <c r="E36" s="191">
        <f t="shared" si="44"/>
        <v>4873.333333333333</v>
      </c>
      <c r="F36" s="30"/>
      <c r="G36" s="30"/>
      <c r="H36" s="53"/>
      <c r="I36" s="30"/>
      <c r="J36" s="30"/>
      <c r="K36" s="5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 thickBot="1" x14ac:dyDescent="0.4">
      <c r="A37" s="285"/>
      <c r="B37" s="193" t="s">
        <v>38</v>
      </c>
      <c r="C37" s="190">
        <f t="shared" si="43"/>
        <v>1863.3333333333335</v>
      </c>
      <c r="D37" s="191">
        <f t="shared" si="43"/>
        <v>1003.3333333333334</v>
      </c>
      <c r="E37" s="191">
        <f t="shared" si="44"/>
        <v>2866.666666666667</v>
      </c>
      <c r="F37" s="30"/>
      <c r="G37" s="30"/>
      <c r="H37" s="53"/>
      <c r="I37" s="30"/>
      <c r="J37" s="30"/>
      <c r="K37" s="59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 thickBot="1" x14ac:dyDescent="0.4">
      <c r="A38" s="80"/>
      <c r="B38" s="194" t="s">
        <v>52</v>
      </c>
      <c r="C38" s="190">
        <f t="shared" ref="C38:E38" si="45">SUM(C35:C37)</f>
        <v>7883.3333333333339</v>
      </c>
      <c r="D38" s="191">
        <f t="shared" si="45"/>
        <v>5016.6666666666661</v>
      </c>
      <c r="E38" s="191">
        <f t="shared" si="45"/>
        <v>12900</v>
      </c>
      <c r="F38" s="30"/>
      <c r="G38" s="30"/>
      <c r="H38" s="53"/>
      <c r="I38" s="30"/>
      <c r="J38" s="30"/>
      <c r="K38" s="5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 x14ac:dyDescent="0.35">
      <c r="A39" s="30"/>
      <c r="B39" s="30"/>
      <c r="C39" s="53"/>
      <c r="D39" s="30"/>
      <c r="E39" s="30"/>
      <c r="F39" s="30"/>
      <c r="G39" s="30"/>
      <c r="H39" s="53"/>
      <c r="I39" s="30"/>
      <c r="J39" s="30"/>
      <c r="K39" s="5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 x14ac:dyDescent="0.35">
      <c r="A40" s="30"/>
      <c r="B40" s="30"/>
      <c r="C40" s="53"/>
      <c r="D40" s="30"/>
      <c r="E40" s="30"/>
      <c r="F40" s="30"/>
      <c r="G40" s="30"/>
      <c r="H40" s="53"/>
      <c r="I40" s="30"/>
      <c r="J40" s="30"/>
      <c r="K40" s="5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 x14ac:dyDescent="0.35">
      <c r="A41" s="30"/>
      <c r="B41" s="30"/>
      <c r="C41" s="53"/>
      <c r="D41" s="30"/>
      <c r="E41" s="30"/>
      <c r="F41" s="30"/>
      <c r="G41" s="30"/>
      <c r="H41" s="53"/>
      <c r="I41" s="30"/>
      <c r="J41" s="30"/>
      <c r="K41" s="5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 x14ac:dyDescent="0.35">
      <c r="A42" s="30"/>
      <c r="B42" s="30"/>
      <c r="C42" s="53"/>
      <c r="D42" s="30"/>
      <c r="E42" s="30"/>
      <c r="F42" s="30"/>
      <c r="G42" s="30"/>
      <c r="H42" s="53"/>
      <c r="I42" s="30"/>
      <c r="J42" s="30"/>
      <c r="K42" s="59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 x14ac:dyDescent="0.35">
      <c r="A43" s="30"/>
      <c r="B43" s="30"/>
      <c r="C43" s="53"/>
      <c r="D43" s="30"/>
      <c r="E43" s="30"/>
      <c r="F43" s="30"/>
      <c r="G43" s="30"/>
      <c r="H43" s="53"/>
      <c r="I43" s="30"/>
      <c r="J43" s="30"/>
      <c r="K43" s="59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 x14ac:dyDescent="0.35">
      <c r="A44" s="30"/>
      <c r="B44" s="30"/>
      <c r="C44" s="53"/>
      <c r="D44" s="30"/>
      <c r="E44" s="30"/>
      <c r="F44" s="30"/>
      <c r="G44" s="30"/>
      <c r="H44" s="53"/>
      <c r="I44" s="30"/>
      <c r="J44" s="30"/>
      <c r="K44" s="7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 x14ac:dyDescent="0.35">
      <c r="A45" s="30"/>
      <c r="B45" s="30"/>
      <c r="C45" s="53"/>
      <c r="D45" s="30"/>
      <c r="E45" s="30"/>
      <c r="F45" s="30"/>
      <c r="G45" s="30"/>
      <c r="H45" s="53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 x14ac:dyDescent="0.35">
      <c r="A46" s="30"/>
      <c r="B46" s="30"/>
      <c r="C46" s="53"/>
      <c r="D46" s="30"/>
      <c r="E46" s="30"/>
      <c r="F46" s="30"/>
      <c r="G46" s="30"/>
      <c r="H46" s="53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 x14ac:dyDescent="0.35">
      <c r="A47" s="30"/>
      <c r="B47" s="30"/>
      <c r="C47" s="53"/>
      <c r="D47" s="30"/>
      <c r="E47" s="30"/>
      <c r="F47" s="30"/>
      <c r="G47" s="30"/>
      <c r="H47" s="53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 x14ac:dyDescent="0.35">
      <c r="A48" s="30"/>
      <c r="B48" s="30"/>
      <c r="C48" s="30"/>
      <c r="D48" s="30"/>
      <c r="E48" s="30"/>
      <c r="F48" s="30"/>
      <c r="G48" s="30"/>
      <c r="H48" s="53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 x14ac:dyDescent="0.35">
      <c r="A49" s="30"/>
      <c r="B49" s="30"/>
      <c r="C49" s="30"/>
      <c r="D49" s="30"/>
      <c r="E49" s="30"/>
      <c r="F49" s="30"/>
      <c r="G49" s="30"/>
      <c r="H49" s="53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 x14ac:dyDescent="0.35">
      <c r="A50" s="30"/>
      <c r="B50" s="30"/>
      <c r="C50" s="30"/>
      <c r="D50" s="30"/>
      <c r="E50" s="30"/>
      <c r="F50" s="30"/>
      <c r="G50" s="30"/>
      <c r="H50" s="53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 x14ac:dyDescent="0.35">
      <c r="A51" s="30"/>
      <c r="B51" s="30"/>
      <c r="C51" s="30"/>
      <c r="D51" s="30"/>
      <c r="E51" s="30"/>
      <c r="F51" s="30"/>
      <c r="G51" s="30"/>
      <c r="H51" s="53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 x14ac:dyDescent="0.3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 x14ac:dyDescent="0.3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 x14ac:dyDescent="0.3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 x14ac:dyDescent="0.3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 x14ac:dyDescent="0.3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 x14ac:dyDescent="0.3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 x14ac:dyDescent="0.3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</sheetData>
  <mergeCells count="19">
    <mergeCell ref="D33:N34"/>
    <mergeCell ref="A30:B30"/>
    <mergeCell ref="A35:A37"/>
    <mergeCell ref="B6:C6"/>
    <mergeCell ref="A7:A9"/>
    <mergeCell ref="A11:A13"/>
    <mergeCell ref="A15:A17"/>
    <mergeCell ref="A19:A21"/>
    <mergeCell ref="A23:A25"/>
    <mergeCell ref="A28:C28"/>
    <mergeCell ref="A31:B31"/>
    <mergeCell ref="A32:B32"/>
    <mergeCell ref="O5:P5"/>
    <mergeCell ref="Q5:S5"/>
    <mergeCell ref="A5:E5"/>
    <mergeCell ref="F5:H5"/>
    <mergeCell ref="I5:J5"/>
    <mergeCell ref="K5:L5"/>
    <mergeCell ref="M5:N5"/>
  </mergeCells>
  <pageMargins left="0.7" right="0.7" top="0.75" bottom="0.75" header="0" footer="0"/>
  <pageSetup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5" sqref="A35:A37"/>
    </sheetView>
  </sheetViews>
  <sheetFormatPr defaultColWidth="14.453125" defaultRowHeight="15" customHeight="1" x14ac:dyDescent="0.35"/>
  <cols>
    <col min="1" max="1" width="17" customWidth="1"/>
    <col min="2" max="3" width="14.36328125" customWidth="1"/>
    <col min="4" max="4" width="13.81640625" customWidth="1"/>
    <col min="5" max="5" width="12.453125" customWidth="1"/>
    <col min="6" max="10" width="14.36328125" customWidth="1"/>
    <col min="11" max="12" width="20.453125" customWidth="1"/>
    <col min="13" max="26" width="14.36328125" customWidth="1"/>
  </cols>
  <sheetData>
    <row r="1" spans="1:26" ht="14.25" customHeight="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 thickBo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41.25" customHeight="1" thickBot="1" x14ac:dyDescent="0.4">
      <c r="A5" s="276" t="s">
        <v>60</v>
      </c>
      <c r="B5" s="276"/>
      <c r="C5" s="276"/>
      <c r="D5" s="276"/>
      <c r="E5" s="276"/>
      <c r="F5" s="277" t="s">
        <v>54</v>
      </c>
      <c r="G5" s="274"/>
      <c r="H5" s="278"/>
      <c r="I5" s="277" t="s">
        <v>55</v>
      </c>
      <c r="J5" s="275"/>
      <c r="K5" s="271" t="s">
        <v>20</v>
      </c>
      <c r="L5" s="279"/>
      <c r="M5" s="271" t="s">
        <v>21</v>
      </c>
      <c r="N5" s="279"/>
      <c r="O5" s="271" t="s">
        <v>22</v>
      </c>
      <c r="P5" s="272"/>
      <c r="Q5" s="273" t="s">
        <v>56</v>
      </c>
      <c r="R5" s="274"/>
      <c r="S5" s="275"/>
      <c r="T5" s="4"/>
      <c r="U5" s="4"/>
      <c r="V5" s="4"/>
      <c r="W5" s="4"/>
      <c r="X5" s="4"/>
      <c r="Y5" s="4"/>
      <c r="Z5" s="4"/>
    </row>
    <row r="6" spans="1:26" ht="44" thickBot="1" x14ac:dyDescent="0.4">
      <c r="A6" s="151"/>
      <c r="B6" s="286" t="s">
        <v>57</v>
      </c>
      <c r="C6" s="287"/>
      <c r="D6" s="152" t="s">
        <v>94</v>
      </c>
      <c r="E6" s="153" t="s">
        <v>95</v>
      </c>
      <c r="F6" s="152" t="s">
        <v>28</v>
      </c>
      <c r="G6" s="154" t="s">
        <v>29</v>
      </c>
      <c r="H6" s="155" t="s">
        <v>30</v>
      </c>
      <c r="I6" s="152" t="s">
        <v>28</v>
      </c>
      <c r="J6" s="156" t="s">
        <v>29</v>
      </c>
      <c r="K6" s="157" t="s">
        <v>31</v>
      </c>
      <c r="L6" s="158" t="s">
        <v>32</v>
      </c>
      <c r="M6" s="159" t="s">
        <v>31</v>
      </c>
      <c r="N6" s="160" t="s">
        <v>32</v>
      </c>
      <c r="O6" s="159" t="s">
        <v>31</v>
      </c>
      <c r="P6" s="161" t="s">
        <v>32</v>
      </c>
      <c r="Q6" s="162" t="s">
        <v>31</v>
      </c>
      <c r="R6" s="154" t="s">
        <v>32</v>
      </c>
      <c r="S6" s="163" t="s">
        <v>30</v>
      </c>
      <c r="T6" s="9"/>
      <c r="U6" s="9"/>
      <c r="V6" s="9"/>
      <c r="W6" s="9"/>
      <c r="X6" s="9"/>
      <c r="Y6" s="9"/>
      <c r="Z6" s="9"/>
    </row>
    <row r="7" spans="1:26" ht="14.25" customHeight="1" x14ac:dyDescent="0.35">
      <c r="A7" s="288" t="s">
        <v>35</v>
      </c>
      <c r="B7" s="164" t="s">
        <v>36</v>
      </c>
      <c r="C7" s="165">
        <v>27</v>
      </c>
      <c r="D7" s="166">
        <v>1433.3333333333333</v>
      </c>
      <c r="E7" s="167"/>
      <c r="F7" s="197">
        <f>D7*C7</f>
        <v>38700</v>
      </c>
      <c r="G7" s="198">
        <f>E7*C7</f>
        <v>0</v>
      </c>
      <c r="H7" s="199">
        <f t="shared" ref="H7:H9" si="0">F7+G7</f>
        <v>38700</v>
      </c>
      <c r="I7" s="197">
        <f t="shared" ref="I7:J7" si="1">15%*F7</f>
        <v>5805</v>
      </c>
      <c r="J7" s="199">
        <f t="shared" si="1"/>
        <v>0</v>
      </c>
      <c r="K7" s="213"/>
      <c r="L7" s="214"/>
      <c r="M7" s="213"/>
      <c r="N7" s="214"/>
      <c r="O7" s="188"/>
      <c r="P7" s="188"/>
      <c r="Q7" s="215"/>
      <c r="R7" s="216"/>
      <c r="S7" s="217"/>
      <c r="T7" s="30"/>
      <c r="U7" s="30"/>
      <c r="V7" s="30"/>
      <c r="W7" s="30"/>
      <c r="X7" s="30"/>
      <c r="Y7" s="30"/>
      <c r="Z7" s="30"/>
    </row>
    <row r="8" spans="1:26" ht="14.25" customHeight="1" x14ac:dyDescent="0.35">
      <c r="A8" s="289"/>
      <c r="B8" s="169" t="s">
        <v>37</v>
      </c>
      <c r="C8" s="170">
        <v>43</v>
      </c>
      <c r="D8" s="171">
        <v>716.66666666666663</v>
      </c>
      <c r="E8" s="172"/>
      <c r="F8" s="200">
        <f>D8*C8</f>
        <v>30816.666666666664</v>
      </c>
      <c r="G8" s="201">
        <f t="shared" ref="G8:G9" si="2">E8*C8</f>
        <v>0</v>
      </c>
      <c r="H8" s="202">
        <f t="shared" si="0"/>
        <v>30816.666666666664</v>
      </c>
      <c r="I8" s="200">
        <f t="shared" ref="I8:J8" si="3">15%*F8</f>
        <v>4622.4999999999991</v>
      </c>
      <c r="J8" s="202">
        <f t="shared" si="3"/>
        <v>0</v>
      </c>
      <c r="K8" s="218"/>
      <c r="L8" s="219"/>
      <c r="M8" s="218"/>
      <c r="N8" s="219"/>
      <c r="O8" s="188"/>
      <c r="P8" s="188"/>
      <c r="Q8" s="173"/>
      <c r="R8" s="188"/>
      <c r="S8" s="220"/>
      <c r="T8" s="30"/>
      <c r="U8" s="30"/>
      <c r="V8" s="30"/>
      <c r="W8" s="30"/>
      <c r="X8" s="30"/>
      <c r="Y8" s="30"/>
      <c r="Z8" s="30"/>
    </row>
    <row r="9" spans="1:26" ht="14.25" customHeight="1" thickBot="1" x14ac:dyDescent="0.4">
      <c r="A9" s="290"/>
      <c r="B9" s="174" t="s">
        <v>38</v>
      </c>
      <c r="C9" s="175">
        <v>75</v>
      </c>
      <c r="D9" s="176"/>
      <c r="E9" s="177"/>
      <c r="F9" s="203">
        <f>D9*C9</f>
        <v>0</v>
      </c>
      <c r="G9" s="204">
        <f t="shared" si="2"/>
        <v>0</v>
      </c>
      <c r="H9" s="205">
        <f t="shared" si="0"/>
        <v>0</v>
      </c>
      <c r="I9" s="206">
        <f t="shared" ref="I9:J9" si="4">15%*F9</f>
        <v>0</v>
      </c>
      <c r="J9" s="207">
        <f t="shared" si="4"/>
        <v>0</v>
      </c>
      <c r="K9" s="218"/>
      <c r="L9" s="219"/>
      <c r="M9" s="221"/>
      <c r="N9" s="222"/>
      <c r="O9" s="188"/>
      <c r="P9" s="188"/>
      <c r="Q9" s="223"/>
      <c r="R9" s="224"/>
      <c r="S9" s="225"/>
      <c r="T9" s="30"/>
      <c r="U9" s="30"/>
      <c r="V9" s="30"/>
      <c r="W9" s="30"/>
      <c r="X9" s="30"/>
      <c r="Y9" s="30"/>
      <c r="Z9" s="30"/>
    </row>
    <row r="10" spans="1:26" ht="14.25" customHeight="1" thickBot="1" x14ac:dyDescent="0.4">
      <c r="A10" s="178"/>
      <c r="B10" s="179"/>
      <c r="C10" s="180" t="s">
        <v>34</v>
      </c>
      <c r="D10" s="181">
        <f>SUM(D7:D9)</f>
        <v>2150</v>
      </c>
      <c r="E10" s="182">
        <f t="shared" ref="E10:G10" si="5">SUM(E7:E9)</f>
        <v>0</v>
      </c>
      <c r="F10" s="208">
        <f>SUM(F7:F9)</f>
        <v>69516.666666666657</v>
      </c>
      <c r="G10" s="210">
        <f t="shared" si="5"/>
        <v>0</v>
      </c>
      <c r="H10" s="209">
        <f t="shared" ref="D10:J10" si="6">SUM(H7:H9)</f>
        <v>69516.666666666657</v>
      </c>
      <c r="I10" s="208">
        <f t="shared" si="6"/>
        <v>10427.5</v>
      </c>
      <c r="J10" s="209">
        <f t="shared" si="6"/>
        <v>0</v>
      </c>
      <c r="K10" s="218"/>
      <c r="L10" s="219"/>
      <c r="M10" s="226"/>
      <c r="N10" s="227"/>
      <c r="O10" s="226"/>
      <c r="P10" s="227"/>
      <c r="Q10" s="208">
        <f t="shared" ref="Q10:R10" si="7">F10+I10+M10+O10</f>
        <v>79944.166666666657</v>
      </c>
      <c r="R10" s="210">
        <f t="shared" si="7"/>
        <v>0</v>
      </c>
      <c r="S10" s="209">
        <f>SUM(Q10:R10)</f>
        <v>79944.166666666657</v>
      </c>
      <c r="T10" s="30"/>
      <c r="U10" s="30"/>
      <c r="V10" s="30"/>
      <c r="W10" s="30"/>
      <c r="X10" s="30"/>
      <c r="Y10" s="30"/>
      <c r="Z10" s="30"/>
    </row>
    <row r="11" spans="1:26" ht="14.25" customHeight="1" x14ac:dyDescent="0.35">
      <c r="A11" s="288" t="s">
        <v>40</v>
      </c>
      <c r="B11" s="164" t="s">
        <v>36</v>
      </c>
      <c r="C11" s="165">
        <v>27</v>
      </c>
      <c r="D11" s="166"/>
      <c r="E11" s="167"/>
      <c r="F11" s="197">
        <f>D11*C11</f>
        <v>0</v>
      </c>
      <c r="G11" s="198">
        <f>E11*C11</f>
        <v>0</v>
      </c>
      <c r="H11" s="199">
        <f t="shared" ref="H11:H13" si="8">F11+G11</f>
        <v>0</v>
      </c>
      <c r="I11" s="197">
        <f t="shared" ref="I11:J11" si="9">15%*F11</f>
        <v>0</v>
      </c>
      <c r="J11" s="199">
        <f t="shared" si="9"/>
        <v>0</v>
      </c>
      <c r="K11" s="173"/>
      <c r="L11" s="220"/>
      <c r="M11" s="215"/>
      <c r="N11" s="217"/>
      <c r="O11" s="188"/>
      <c r="P11" s="188"/>
      <c r="Q11" s="228"/>
      <c r="R11" s="229"/>
      <c r="S11" s="230"/>
      <c r="T11" s="30"/>
      <c r="U11" s="30"/>
      <c r="V11" s="30"/>
      <c r="W11" s="30"/>
      <c r="X11" s="30"/>
      <c r="Y11" s="30"/>
      <c r="Z11" s="30"/>
    </row>
    <row r="12" spans="1:26" ht="14.25" customHeight="1" x14ac:dyDescent="0.35">
      <c r="A12" s="289"/>
      <c r="B12" s="169" t="s">
        <v>37</v>
      </c>
      <c r="C12" s="170">
        <v>43</v>
      </c>
      <c r="D12" s="171">
        <v>716.66666666666663</v>
      </c>
      <c r="E12" s="172"/>
      <c r="F12" s="200">
        <f>D12*C12</f>
        <v>30816.666666666664</v>
      </c>
      <c r="G12" s="201">
        <f t="shared" ref="G12:G13" si="10">E12*C12</f>
        <v>0</v>
      </c>
      <c r="H12" s="202">
        <f t="shared" si="8"/>
        <v>30816.666666666664</v>
      </c>
      <c r="I12" s="200">
        <f t="shared" ref="I12:J12" si="11">15%*F12</f>
        <v>4622.4999999999991</v>
      </c>
      <c r="J12" s="202">
        <f t="shared" si="11"/>
        <v>0</v>
      </c>
      <c r="K12" s="173"/>
      <c r="L12" s="220"/>
      <c r="M12" s="173"/>
      <c r="N12" s="220"/>
      <c r="O12" s="188"/>
      <c r="P12" s="188"/>
      <c r="Q12" s="231"/>
      <c r="R12" s="232"/>
      <c r="S12" s="233"/>
      <c r="T12" s="30"/>
      <c r="U12" s="30"/>
      <c r="V12" s="30"/>
      <c r="W12" s="30"/>
      <c r="X12" s="30"/>
      <c r="Y12" s="30"/>
      <c r="Z12" s="30"/>
    </row>
    <row r="13" spans="1:26" ht="14.25" customHeight="1" thickBot="1" x14ac:dyDescent="0.4">
      <c r="A13" s="290"/>
      <c r="B13" s="174" t="s">
        <v>38</v>
      </c>
      <c r="C13" s="183">
        <v>75</v>
      </c>
      <c r="D13" s="176"/>
      <c r="E13" s="177"/>
      <c r="F13" s="203">
        <f>D13*C13</f>
        <v>0</v>
      </c>
      <c r="G13" s="204">
        <f t="shared" si="10"/>
        <v>0</v>
      </c>
      <c r="H13" s="205">
        <f t="shared" si="8"/>
        <v>0</v>
      </c>
      <c r="I13" s="206">
        <f t="shared" ref="I13:J13" si="12">15%*F13</f>
        <v>0</v>
      </c>
      <c r="J13" s="207">
        <f t="shared" si="12"/>
        <v>0</v>
      </c>
      <c r="K13" s="173"/>
      <c r="L13" s="220"/>
      <c r="M13" s="223"/>
      <c r="N13" s="225"/>
      <c r="O13" s="188"/>
      <c r="P13" s="188"/>
      <c r="Q13" s="234"/>
      <c r="R13" s="235"/>
      <c r="S13" s="236"/>
      <c r="T13" s="30"/>
      <c r="U13" s="30"/>
      <c r="V13" s="30"/>
      <c r="W13" s="30"/>
      <c r="X13" s="30"/>
      <c r="Y13" s="30"/>
      <c r="Z13" s="30"/>
    </row>
    <row r="14" spans="1:26" ht="14.25" customHeight="1" thickBot="1" x14ac:dyDescent="0.4">
      <c r="A14" s="178"/>
      <c r="B14" s="184"/>
      <c r="C14" s="180" t="s">
        <v>39</v>
      </c>
      <c r="D14" s="181">
        <f>SUM(D11:D13)</f>
        <v>716.66666666666663</v>
      </c>
      <c r="E14" s="182">
        <f t="shared" ref="E14" si="13">SUM(E11:E13)</f>
        <v>0</v>
      </c>
      <c r="F14" s="208">
        <f>SUM(F11:F13)</f>
        <v>30816.666666666664</v>
      </c>
      <c r="G14" s="210">
        <f>SUM(G11:G13)</f>
        <v>0</v>
      </c>
      <c r="H14" s="209">
        <f t="shared" ref="D14:J14" si="14">SUM(H11:H13)</f>
        <v>30816.666666666664</v>
      </c>
      <c r="I14" s="208">
        <f t="shared" si="14"/>
        <v>4622.4999999999991</v>
      </c>
      <c r="J14" s="209">
        <f t="shared" si="14"/>
        <v>0</v>
      </c>
      <c r="K14" s="231"/>
      <c r="L14" s="233"/>
      <c r="M14" s="237"/>
      <c r="N14" s="238"/>
      <c r="O14" s="226"/>
      <c r="P14" s="227"/>
      <c r="Q14" s="208">
        <f t="shared" ref="Q14:R14" si="15">F14+I14+M14+O14</f>
        <v>35439.166666666664</v>
      </c>
      <c r="R14" s="210">
        <f t="shared" si="15"/>
        <v>0</v>
      </c>
      <c r="S14" s="209">
        <f>SUM(Q14:R14)</f>
        <v>35439.166666666664</v>
      </c>
      <c r="T14" s="57"/>
      <c r="U14" s="57"/>
      <c r="V14" s="57"/>
      <c r="W14" s="57"/>
      <c r="X14" s="57"/>
      <c r="Y14" s="57"/>
      <c r="Z14" s="57"/>
    </row>
    <row r="15" spans="1:26" ht="14.25" customHeight="1" x14ac:dyDescent="0.35">
      <c r="A15" s="288" t="s">
        <v>42</v>
      </c>
      <c r="B15" s="164" t="s">
        <v>36</v>
      </c>
      <c r="C15" s="185">
        <v>27</v>
      </c>
      <c r="D15" s="171">
        <v>716.66666666666663</v>
      </c>
      <c r="E15" s="167"/>
      <c r="F15" s="197">
        <f>D15*C15</f>
        <v>19350</v>
      </c>
      <c r="G15" s="198">
        <f>E15*C15</f>
        <v>0</v>
      </c>
      <c r="H15" s="199">
        <f t="shared" ref="H15:H17" si="16">F15+G15</f>
        <v>19350</v>
      </c>
      <c r="I15" s="211">
        <f t="shared" ref="I15:J15" si="17">15%*F15</f>
        <v>2902.5</v>
      </c>
      <c r="J15" s="212">
        <f t="shared" si="17"/>
        <v>0</v>
      </c>
      <c r="K15" s="173"/>
      <c r="L15" s="220"/>
      <c r="M15" s="215"/>
      <c r="N15" s="217"/>
      <c r="O15" s="188"/>
      <c r="P15" s="188"/>
      <c r="Q15" s="239"/>
      <c r="R15" s="240"/>
      <c r="S15" s="241"/>
      <c r="T15" s="30"/>
      <c r="U15" s="30"/>
      <c r="V15" s="30"/>
      <c r="W15" s="30"/>
      <c r="X15" s="30"/>
      <c r="Y15" s="30"/>
      <c r="Z15" s="30"/>
    </row>
    <row r="16" spans="1:26" ht="14.25" customHeight="1" x14ac:dyDescent="0.35">
      <c r="A16" s="289"/>
      <c r="B16" s="169" t="s">
        <v>37</v>
      </c>
      <c r="C16" s="170">
        <v>43</v>
      </c>
      <c r="D16" s="171">
        <v>716.66666666666663</v>
      </c>
      <c r="E16" s="172"/>
      <c r="F16" s="200">
        <f>D16*C16</f>
        <v>30816.666666666664</v>
      </c>
      <c r="G16" s="201">
        <f t="shared" ref="G16:G17" si="18">E16*C16</f>
        <v>0</v>
      </c>
      <c r="H16" s="202">
        <f t="shared" si="16"/>
        <v>30816.666666666664</v>
      </c>
      <c r="I16" s="200">
        <f t="shared" ref="I16:J16" si="19">15%*F16</f>
        <v>4622.4999999999991</v>
      </c>
      <c r="J16" s="202">
        <f t="shared" si="19"/>
        <v>0</v>
      </c>
      <c r="K16" s="173"/>
      <c r="L16" s="220"/>
      <c r="M16" s="173"/>
      <c r="N16" s="220"/>
      <c r="O16" s="188"/>
      <c r="P16" s="188"/>
      <c r="Q16" s="242"/>
      <c r="R16" s="243"/>
      <c r="S16" s="244"/>
      <c r="T16" s="30"/>
      <c r="U16" s="30"/>
      <c r="V16" s="30"/>
      <c r="W16" s="30"/>
      <c r="X16" s="30"/>
      <c r="Y16" s="30"/>
      <c r="Z16" s="30"/>
    </row>
    <row r="17" spans="1:26" ht="14.25" customHeight="1" thickBot="1" x14ac:dyDescent="0.4">
      <c r="A17" s="290"/>
      <c r="B17" s="174" t="s">
        <v>38</v>
      </c>
      <c r="C17" s="183">
        <v>75</v>
      </c>
      <c r="D17" s="176">
        <v>1003.3333333333334</v>
      </c>
      <c r="E17" s="177"/>
      <c r="F17" s="203">
        <f>D17*C17</f>
        <v>75250</v>
      </c>
      <c r="G17" s="204">
        <f t="shared" si="18"/>
        <v>0</v>
      </c>
      <c r="H17" s="205">
        <f t="shared" si="16"/>
        <v>75250</v>
      </c>
      <c r="I17" s="206">
        <f t="shared" ref="I17:J17" si="20">15%*F17</f>
        <v>11287.5</v>
      </c>
      <c r="J17" s="207">
        <f t="shared" si="20"/>
        <v>0</v>
      </c>
      <c r="K17" s="173"/>
      <c r="L17" s="220"/>
      <c r="M17" s="223"/>
      <c r="N17" s="225"/>
      <c r="O17" s="188"/>
      <c r="P17" s="188"/>
      <c r="Q17" s="245"/>
      <c r="R17" s="246"/>
      <c r="S17" s="247"/>
      <c r="T17" s="30"/>
      <c r="U17" s="30"/>
      <c r="V17" s="30"/>
      <c r="W17" s="30"/>
      <c r="X17" s="30"/>
      <c r="Y17" s="30"/>
      <c r="Z17" s="30"/>
    </row>
    <row r="18" spans="1:26" ht="14.25" customHeight="1" thickBot="1" x14ac:dyDescent="0.4">
      <c r="A18" s="178"/>
      <c r="B18" s="179"/>
      <c r="C18" s="180" t="s">
        <v>41</v>
      </c>
      <c r="D18" s="181">
        <f>SUM(D15:D17)</f>
        <v>2436.6666666666665</v>
      </c>
      <c r="E18" s="182">
        <f t="shared" ref="E18:F18" si="21">SUM(E15:E17)</f>
        <v>0</v>
      </c>
      <c r="F18" s="208">
        <f t="shared" si="21"/>
        <v>125416.66666666666</v>
      </c>
      <c r="G18" s="210">
        <f>SUM(G15:G17)</f>
        <v>0</v>
      </c>
      <c r="H18" s="209">
        <f t="shared" ref="D18:J18" si="22">SUM(H15:H17)</f>
        <v>125416.66666666666</v>
      </c>
      <c r="I18" s="208">
        <f t="shared" si="22"/>
        <v>18812.5</v>
      </c>
      <c r="J18" s="209">
        <f t="shared" si="22"/>
        <v>0</v>
      </c>
      <c r="K18" s="231"/>
      <c r="L18" s="233"/>
      <c r="M18" s="237"/>
      <c r="N18" s="238"/>
      <c r="O18" s="226"/>
      <c r="P18" s="227"/>
      <c r="Q18" s="208">
        <f t="shared" ref="Q18:R18" si="23">F18+I18+M18+O18</f>
        <v>144229.16666666666</v>
      </c>
      <c r="R18" s="210">
        <f t="shared" si="23"/>
        <v>0</v>
      </c>
      <c r="S18" s="209">
        <f>SUM(Q18:R18)</f>
        <v>144229.16666666666</v>
      </c>
      <c r="T18" s="57"/>
      <c r="U18" s="57"/>
      <c r="V18" s="57"/>
      <c r="W18" s="57"/>
      <c r="X18" s="57"/>
      <c r="Y18" s="57"/>
      <c r="Z18" s="57"/>
    </row>
    <row r="19" spans="1:26" ht="14.25" customHeight="1" x14ac:dyDescent="0.35">
      <c r="A19" s="288" t="s">
        <v>44</v>
      </c>
      <c r="B19" s="164" t="s">
        <v>36</v>
      </c>
      <c r="C19" s="165">
        <v>27</v>
      </c>
      <c r="D19" s="171">
        <v>860</v>
      </c>
      <c r="E19" s="167"/>
      <c r="F19" s="197">
        <f>D19*C19</f>
        <v>23220</v>
      </c>
      <c r="G19" s="198">
        <f>E19*C19</f>
        <v>0</v>
      </c>
      <c r="H19" s="199">
        <f t="shared" ref="H19:H21" si="24">F19+G19</f>
        <v>23220</v>
      </c>
      <c r="I19" s="211">
        <f t="shared" ref="I19:J19" si="25">15%*F19</f>
        <v>3483</v>
      </c>
      <c r="J19" s="212">
        <f t="shared" si="25"/>
        <v>0</v>
      </c>
      <c r="K19" s="173"/>
      <c r="L19" s="220"/>
      <c r="M19" s="215"/>
      <c r="N19" s="217"/>
      <c r="O19" s="188"/>
      <c r="P19" s="188"/>
      <c r="Q19" s="239"/>
      <c r="R19" s="240"/>
      <c r="S19" s="241"/>
      <c r="T19" s="30"/>
      <c r="U19" s="30"/>
      <c r="V19" s="30"/>
      <c r="W19" s="30"/>
      <c r="X19" s="30"/>
      <c r="Y19" s="30"/>
      <c r="Z19" s="30"/>
    </row>
    <row r="20" spans="1:26" ht="14.25" customHeight="1" x14ac:dyDescent="0.35">
      <c r="A20" s="289"/>
      <c r="B20" s="169" t="s">
        <v>37</v>
      </c>
      <c r="C20" s="170">
        <v>43</v>
      </c>
      <c r="D20" s="171">
        <v>860</v>
      </c>
      <c r="E20" s="172"/>
      <c r="F20" s="200">
        <f>D20*C20</f>
        <v>36980</v>
      </c>
      <c r="G20" s="201">
        <f t="shared" ref="G20:G21" si="26">E20*C20</f>
        <v>0</v>
      </c>
      <c r="H20" s="202">
        <f t="shared" si="24"/>
        <v>36980</v>
      </c>
      <c r="I20" s="200">
        <f t="shared" ref="I20:J20" si="27">15%*F20</f>
        <v>5547</v>
      </c>
      <c r="J20" s="202">
        <f t="shared" si="27"/>
        <v>0</v>
      </c>
      <c r="K20" s="173"/>
      <c r="L20" s="220"/>
      <c r="M20" s="173"/>
      <c r="N20" s="220"/>
      <c r="O20" s="188"/>
      <c r="P20" s="188"/>
      <c r="Q20" s="242"/>
      <c r="R20" s="243"/>
      <c r="S20" s="244"/>
      <c r="T20" s="30"/>
      <c r="U20" s="30"/>
      <c r="V20" s="30"/>
      <c r="W20" s="30"/>
      <c r="X20" s="30"/>
      <c r="Y20" s="30"/>
      <c r="Z20" s="30"/>
    </row>
    <row r="21" spans="1:26" ht="14.25" customHeight="1" thickBot="1" x14ac:dyDescent="0.4">
      <c r="A21" s="290"/>
      <c r="B21" s="174" t="s">
        <v>38</v>
      </c>
      <c r="C21" s="183">
        <v>75</v>
      </c>
      <c r="D21" s="176">
        <v>860</v>
      </c>
      <c r="E21" s="177"/>
      <c r="F21" s="203">
        <f>D21*C21</f>
        <v>64500</v>
      </c>
      <c r="G21" s="204">
        <f t="shared" si="26"/>
        <v>0</v>
      </c>
      <c r="H21" s="205">
        <f t="shared" si="24"/>
        <v>64500</v>
      </c>
      <c r="I21" s="206">
        <f t="shared" ref="I21:J21" si="28">15%*F21</f>
        <v>9675</v>
      </c>
      <c r="J21" s="207">
        <f t="shared" si="28"/>
        <v>0</v>
      </c>
      <c r="K21" s="173"/>
      <c r="L21" s="220"/>
      <c r="M21" s="223"/>
      <c r="N21" s="225"/>
      <c r="O21" s="188"/>
      <c r="P21" s="188"/>
      <c r="Q21" s="245"/>
      <c r="R21" s="246"/>
      <c r="S21" s="247"/>
      <c r="T21" s="30"/>
      <c r="U21" s="30"/>
      <c r="V21" s="30"/>
      <c r="W21" s="30"/>
      <c r="X21" s="30"/>
      <c r="Y21" s="30"/>
      <c r="Z21" s="30"/>
    </row>
    <row r="22" spans="1:26" ht="14.25" customHeight="1" thickBot="1" x14ac:dyDescent="0.4">
      <c r="A22" s="178"/>
      <c r="B22" s="179"/>
      <c r="C22" s="180" t="s">
        <v>43</v>
      </c>
      <c r="D22" s="181">
        <f>SUM(D19:D21)</f>
        <v>2580</v>
      </c>
      <c r="E22" s="182">
        <f t="shared" ref="E22:G22" si="29">SUM(E19:E21)</f>
        <v>0</v>
      </c>
      <c r="F22" s="208">
        <f t="shared" si="29"/>
        <v>124700</v>
      </c>
      <c r="G22" s="210">
        <f t="shared" si="29"/>
        <v>0</v>
      </c>
      <c r="H22" s="209">
        <f t="shared" ref="D22:J22" si="30">SUM(H19:H21)</f>
        <v>124700</v>
      </c>
      <c r="I22" s="208">
        <f t="shared" si="30"/>
        <v>18705</v>
      </c>
      <c r="J22" s="209">
        <f t="shared" si="30"/>
        <v>0</v>
      </c>
      <c r="K22" s="231"/>
      <c r="L22" s="233"/>
      <c r="M22" s="237"/>
      <c r="N22" s="238"/>
      <c r="O22" s="226"/>
      <c r="P22" s="227"/>
      <c r="Q22" s="208">
        <f t="shared" ref="Q22:R22" si="31">F22+I22+M22+O22</f>
        <v>143405</v>
      </c>
      <c r="R22" s="210">
        <f t="shared" si="31"/>
        <v>0</v>
      </c>
      <c r="S22" s="209">
        <f>SUM(Q22:R22)</f>
        <v>143405</v>
      </c>
      <c r="T22" s="57"/>
      <c r="U22" s="57"/>
      <c r="V22" s="57"/>
      <c r="W22" s="57"/>
      <c r="X22" s="57"/>
      <c r="Y22" s="57"/>
      <c r="Z22" s="57"/>
    </row>
    <row r="23" spans="1:26" ht="14.25" customHeight="1" x14ac:dyDescent="0.35">
      <c r="A23" s="288" t="s">
        <v>46</v>
      </c>
      <c r="B23" s="164" t="s">
        <v>36</v>
      </c>
      <c r="C23" s="165">
        <v>27</v>
      </c>
      <c r="D23" s="166"/>
      <c r="E23" s="167">
        <v>2150</v>
      </c>
      <c r="F23" s="197">
        <f>D23*C23</f>
        <v>0</v>
      </c>
      <c r="G23" s="198">
        <f>E23*C23</f>
        <v>58050</v>
      </c>
      <c r="H23" s="199">
        <f t="shared" ref="H23:H25" si="32">(F23+G23)</f>
        <v>58050</v>
      </c>
      <c r="I23" s="211">
        <f t="shared" ref="I23:J23" si="33">15%*F23</f>
        <v>0</v>
      </c>
      <c r="J23" s="212">
        <f t="shared" si="33"/>
        <v>8707.5</v>
      </c>
      <c r="K23" s="173"/>
      <c r="L23" s="220"/>
      <c r="M23" s="215"/>
      <c r="N23" s="217"/>
      <c r="O23" s="188"/>
      <c r="P23" s="188"/>
      <c r="Q23" s="239"/>
      <c r="R23" s="240"/>
      <c r="S23" s="241"/>
      <c r="T23" s="30"/>
      <c r="U23" s="30"/>
      <c r="V23" s="30"/>
      <c r="W23" s="30"/>
      <c r="X23" s="30"/>
      <c r="Y23" s="30"/>
      <c r="Z23" s="30"/>
    </row>
    <row r="24" spans="1:26" ht="14.25" customHeight="1" x14ac:dyDescent="0.35">
      <c r="A24" s="289"/>
      <c r="B24" s="169" t="s">
        <v>37</v>
      </c>
      <c r="C24" s="170">
        <v>43</v>
      </c>
      <c r="D24" s="171"/>
      <c r="E24" s="172">
        <v>1863.3333333333333</v>
      </c>
      <c r="F24" s="200">
        <f>D24*C24</f>
        <v>0</v>
      </c>
      <c r="G24" s="201">
        <f t="shared" ref="G24:G25" si="34">E24*C24</f>
        <v>80123.333333333328</v>
      </c>
      <c r="H24" s="202">
        <f t="shared" si="32"/>
        <v>80123.333333333328</v>
      </c>
      <c r="I24" s="200">
        <f t="shared" ref="I24:J24" si="35">15%*F24</f>
        <v>0</v>
      </c>
      <c r="J24" s="202">
        <f t="shared" si="35"/>
        <v>12018.499999999998</v>
      </c>
      <c r="K24" s="173"/>
      <c r="L24" s="220"/>
      <c r="M24" s="173"/>
      <c r="N24" s="220"/>
      <c r="O24" s="188"/>
      <c r="P24" s="188"/>
      <c r="Q24" s="242"/>
      <c r="R24" s="243"/>
      <c r="S24" s="244"/>
      <c r="T24" s="30"/>
      <c r="U24" s="30"/>
      <c r="V24" s="30"/>
      <c r="W24" s="30"/>
      <c r="X24" s="30"/>
      <c r="Y24" s="30"/>
      <c r="Z24" s="30"/>
    </row>
    <row r="25" spans="1:26" ht="14.25" customHeight="1" thickBot="1" x14ac:dyDescent="0.4">
      <c r="A25" s="290"/>
      <c r="B25" s="174" t="s">
        <v>38</v>
      </c>
      <c r="C25" s="183">
        <v>75</v>
      </c>
      <c r="D25" s="176"/>
      <c r="E25" s="177">
        <v>1003.3333333333334</v>
      </c>
      <c r="F25" s="203">
        <f>D25*C25</f>
        <v>0</v>
      </c>
      <c r="G25" s="204">
        <f t="shared" si="34"/>
        <v>75250</v>
      </c>
      <c r="H25" s="205">
        <f t="shared" si="32"/>
        <v>75250</v>
      </c>
      <c r="I25" s="206">
        <f t="shared" ref="I25:J25" si="36">15%*F25</f>
        <v>0</v>
      </c>
      <c r="J25" s="207">
        <f t="shared" si="36"/>
        <v>11287.5</v>
      </c>
      <c r="K25" s="173"/>
      <c r="L25" s="220"/>
      <c r="M25" s="223"/>
      <c r="N25" s="225"/>
      <c r="O25" s="188"/>
      <c r="P25" s="188"/>
      <c r="Q25" s="245"/>
      <c r="R25" s="246"/>
      <c r="S25" s="247"/>
      <c r="T25" s="30"/>
      <c r="U25" s="30"/>
      <c r="V25" s="30"/>
      <c r="W25" s="30"/>
      <c r="X25" s="30"/>
      <c r="Y25" s="30"/>
      <c r="Z25" s="30"/>
    </row>
    <row r="26" spans="1:26" ht="15" customHeight="1" thickBot="1" x14ac:dyDescent="0.4">
      <c r="A26" s="186"/>
      <c r="B26" s="179"/>
      <c r="C26" s="180" t="s">
        <v>45</v>
      </c>
      <c r="D26" s="181">
        <f>SUM(D23:D25)</f>
        <v>0</v>
      </c>
      <c r="E26" s="182">
        <f t="shared" ref="E26:G26" si="37">SUM(E23:E25)</f>
        <v>5016.6666666666661</v>
      </c>
      <c r="F26" s="208">
        <f t="shared" si="37"/>
        <v>0</v>
      </c>
      <c r="G26" s="210">
        <f t="shared" si="37"/>
        <v>213423.33333333331</v>
      </c>
      <c r="H26" s="209">
        <f t="shared" ref="D26:J26" si="38">SUM(H23:H25)</f>
        <v>213423.33333333331</v>
      </c>
      <c r="I26" s="208">
        <f t="shared" si="38"/>
        <v>0</v>
      </c>
      <c r="J26" s="209">
        <f t="shared" si="38"/>
        <v>32013.5</v>
      </c>
      <c r="K26" s="234"/>
      <c r="L26" s="236"/>
      <c r="M26" s="237"/>
      <c r="N26" s="238"/>
      <c r="O26" s="226"/>
      <c r="P26" s="227"/>
      <c r="Q26" s="208">
        <f t="shared" ref="Q26:R26" si="39">F26+I26+M26+O26</f>
        <v>0</v>
      </c>
      <c r="R26" s="210">
        <f t="shared" si="39"/>
        <v>245436.83333333331</v>
      </c>
      <c r="S26" s="209">
        <f>SUM(Q26:R26)</f>
        <v>245436.83333333331</v>
      </c>
      <c r="T26" s="57"/>
      <c r="U26" s="57"/>
      <c r="V26" s="57"/>
      <c r="W26" s="57"/>
      <c r="X26" s="57"/>
      <c r="Y26" s="57"/>
      <c r="Z26" s="57"/>
    </row>
    <row r="27" spans="1:26" ht="12" customHeight="1" thickBot="1" x14ac:dyDescent="0.4">
      <c r="A27" s="168"/>
      <c r="B27" s="168"/>
      <c r="C27" s="187"/>
      <c r="D27" s="168"/>
      <c r="E27" s="16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30"/>
      <c r="U27" s="30"/>
      <c r="V27" s="30"/>
      <c r="W27" s="30"/>
      <c r="X27" s="30"/>
      <c r="Y27" s="30"/>
      <c r="Z27" s="30"/>
    </row>
    <row r="28" spans="1:26" ht="14.25" customHeight="1" thickBot="1" x14ac:dyDescent="0.4">
      <c r="A28" s="291" t="s">
        <v>58</v>
      </c>
      <c r="B28" s="292"/>
      <c r="C28" s="293"/>
      <c r="D28" s="181">
        <f t="shared" ref="D28:J28" si="40">D10+D14+D18+D22+D26</f>
        <v>7883.333333333333</v>
      </c>
      <c r="E28" s="182">
        <f t="shared" si="40"/>
        <v>5016.6666666666661</v>
      </c>
      <c r="F28" s="208">
        <f t="shared" si="40"/>
        <v>350450</v>
      </c>
      <c r="G28" s="210">
        <f t="shared" si="40"/>
        <v>213423.33333333331</v>
      </c>
      <c r="H28" s="209">
        <f t="shared" si="40"/>
        <v>563873.33333333326</v>
      </c>
      <c r="I28" s="208">
        <f t="shared" si="40"/>
        <v>52567.5</v>
      </c>
      <c r="J28" s="209">
        <f t="shared" si="40"/>
        <v>32013.5</v>
      </c>
      <c r="K28" s="248">
        <v>1000</v>
      </c>
      <c r="L28" s="249">
        <v>1000</v>
      </c>
      <c r="M28" s="208">
        <f t="shared" ref="M28:P28" si="41">M10+M14+M18+M22+M26</f>
        <v>0</v>
      </c>
      <c r="N28" s="209">
        <f t="shared" si="41"/>
        <v>0</v>
      </c>
      <c r="O28" s="208">
        <f t="shared" si="41"/>
        <v>0</v>
      </c>
      <c r="P28" s="209">
        <f t="shared" si="41"/>
        <v>0</v>
      </c>
      <c r="Q28" s="208">
        <f t="shared" ref="Q28:R28" si="42">Q10+Q14+Q18+Q22+Q26+K28</f>
        <v>404017.5</v>
      </c>
      <c r="R28" s="210">
        <f t="shared" si="42"/>
        <v>246436.83333333331</v>
      </c>
      <c r="S28" s="209">
        <f>S10+S14+S18+S22+S26+K28+L28</f>
        <v>650454.33333333326</v>
      </c>
      <c r="T28" s="30"/>
      <c r="U28" s="30"/>
      <c r="V28" s="30"/>
      <c r="W28" s="30"/>
      <c r="X28" s="30"/>
      <c r="Y28" s="30"/>
      <c r="Z28" s="30"/>
    </row>
    <row r="29" spans="1:26" ht="14.25" customHeight="1" thickBot="1" x14ac:dyDescent="0.4">
      <c r="A29" s="195"/>
      <c r="B29" s="195"/>
      <c r="C29" s="195"/>
      <c r="D29" s="30"/>
      <c r="E29" s="30"/>
      <c r="F29" s="30"/>
      <c r="G29" s="30"/>
      <c r="H29" s="53"/>
      <c r="I29" s="30"/>
      <c r="J29" s="30"/>
      <c r="K29" s="59"/>
      <c r="L29" s="30"/>
      <c r="M29" s="30"/>
      <c r="N29" s="30"/>
      <c r="O29" s="30"/>
      <c r="P29" s="30"/>
      <c r="Q29" s="77"/>
      <c r="R29" s="77"/>
      <c r="S29" s="77"/>
      <c r="T29" s="30"/>
      <c r="U29" s="30"/>
      <c r="V29" s="30"/>
      <c r="W29" s="30"/>
      <c r="X29" s="30"/>
      <c r="Y29" s="30"/>
      <c r="Z29" s="30"/>
    </row>
    <row r="30" spans="1:26" ht="15.75" customHeight="1" thickBot="1" x14ac:dyDescent="0.4">
      <c r="A30" s="281" t="s">
        <v>59</v>
      </c>
      <c r="B30" s="282"/>
      <c r="C30" s="250">
        <f>60%*Q28+35%*R28</f>
        <v>328663.39166666666</v>
      </c>
      <c r="D30" s="30"/>
      <c r="E30" s="30"/>
      <c r="F30" s="30"/>
      <c r="G30" s="30"/>
      <c r="H30" s="30"/>
      <c r="I30" s="30"/>
      <c r="J30" s="30"/>
      <c r="K30" s="5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thickBot="1" x14ac:dyDescent="0.4">
      <c r="A31" s="281" t="s">
        <v>86</v>
      </c>
      <c r="B31" s="282"/>
      <c r="C31" s="250">
        <f>ROUND(0.6*Q28,2)</f>
        <v>242410.5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</row>
    <row r="32" spans="1:26" ht="15.75" customHeight="1" thickBot="1" x14ac:dyDescent="0.4">
      <c r="A32" s="281" t="s">
        <v>85</v>
      </c>
      <c r="B32" s="282"/>
      <c r="C32" s="250">
        <f>C30-C31</f>
        <v>86252.891666666663</v>
      </c>
      <c r="D32" s="251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</row>
    <row r="33" spans="1:26" ht="14.25" customHeight="1" x14ac:dyDescent="0.35">
      <c r="A33" s="30"/>
      <c r="B33" s="30"/>
      <c r="C33" s="78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 thickBot="1" x14ac:dyDescent="0.4">
      <c r="A34" s="195"/>
      <c r="B34" s="195"/>
      <c r="C34" s="78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</row>
    <row r="35" spans="1:26" ht="14.25" customHeight="1" thickBot="1" x14ac:dyDescent="0.4">
      <c r="A35" s="283" t="s">
        <v>96</v>
      </c>
      <c r="B35" s="189" t="s">
        <v>36</v>
      </c>
      <c r="C35" s="190">
        <f t="shared" ref="C35:D37" si="43">D23+D19+D15+D11+D7</f>
        <v>3010</v>
      </c>
      <c r="D35" s="191">
        <f t="shared" si="43"/>
        <v>2150</v>
      </c>
      <c r="E35" s="191">
        <f t="shared" ref="E35:E37" si="44">SUM(C35:D35)</f>
        <v>5160</v>
      </c>
      <c r="F35" s="30"/>
      <c r="G35" s="30"/>
      <c r="H35" s="53"/>
      <c r="I35" s="30"/>
      <c r="J35" s="30"/>
      <c r="K35" s="5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 thickBot="1" x14ac:dyDescent="0.4">
      <c r="A36" s="284"/>
      <c r="B36" s="192" t="s">
        <v>37</v>
      </c>
      <c r="C36" s="190">
        <f t="shared" si="43"/>
        <v>3009.9999999999995</v>
      </c>
      <c r="D36" s="191">
        <f t="shared" si="43"/>
        <v>1863.3333333333333</v>
      </c>
      <c r="E36" s="191">
        <f t="shared" si="44"/>
        <v>4873.333333333333</v>
      </c>
      <c r="F36" s="30"/>
      <c r="G36" s="30"/>
      <c r="H36" s="53"/>
      <c r="I36" s="30"/>
      <c r="J36" s="30"/>
      <c r="K36" s="5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 thickBot="1" x14ac:dyDescent="0.4">
      <c r="A37" s="285"/>
      <c r="B37" s="193" t="s">
        <v>38</v>
      </c>
      <c r="C37" s="190">
        <f t="shared" si="43"/>
        <v>1863.3333333333335</v>
      </c>
      <c r="D37" s="191">
        <f t="shared" si="43"/>
        <v>1003.3333333333334</v>
      </c>
      <c r="E37" s="191">
        <f t="shared" si="44"/>
        <v>2866.666666666667</v>
      </c>
      <c r="F37" s="30"/>
      <c r="G37" s="30"/>
      <c r="H37" s="53"/>
      <c r="I37" s="30"/>
      <c r="J37" s="30"/>
      <c r="K37" s="59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 thickBot="1" x14ac:dyDescent="0.4">
      <c r="A38" s="80"/>
      <c r="B38" s="194" t="s">
        <v>52</v>
      </c>
      <c r="C38" s="190">
        <f t="shared" ref="C38:E38" si="45">SUM(C35:C37)</f>
        <v>7883.3333333333339</v>
      </c>
      <c r="D38" s="191">
        <f t="shared" si="45"/>
        <v>5016.6666666666661</v>
      </c>
      <c r="E38" s="191">
        <f t="shared" si="45"/>
        <v>12900</v>
      </c>
      <c r="F38" s="30"/>
      <c r="G38" s="30"/>
      <c r="H38" s="53"/>
      <c r="I38" s="30"/>
      <c r="J38" s="30"/>
      <c r="K38" s="5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 x14ac:dyDescent="0.35">
      <c r="A39" s="30"/>
      <c r="B39" s="30"/>
      <c r="C39" s="53"/>
      <c r="D39" s="30"/>
      <c r="E39" s="30"/>
      <c r="F39" s="30"/>
      <c r="G39" s="30"/>
      <c r="H39" s="53"/>
      <c r="I39" s="30"/>
      <c r="J39" s="30"/>
      <c r="K39" s="5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 x14ac:dyDescent="0.35">
      <c r="A40" s="30"/>
      <c r="B40" s="30"/>
      <c r="C40" s="53"/>
      <c r="D40" s="30"/>
      <c r="E40" s="30"/>
      <c r="F40" s="30"/>
      <c r="G40" s="30"/>
      <c r="H40" s="53"/>
      <c r="I40" s="30"/>
      <c r="J40" s="30"/>
      <c r="K40" s="5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 x14ac:dyDescent="0.35">
      <c r="A41" s="30"/>
      <c r="B41" s="30"/>
      <c r="C41" s="53"/>
      <c r="D41" s="30"/>
      <c r="E41" s="30"/>
      <c r="F41" s="30"/>
      <c r="G41" s="30"/>
      <c r="H41" s="53"/>
      <c r="I41" s="30"/>
      <c r="J41" s="30"/>
      <c r="K41" s="5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 x14ac:dyDescent="0.35">
      <c r="A42" s="30"/>
      <c r="B42" s="30"/>
      <c r="C42" s="53"/>
      <c r="D42" s="30"/>
      <c r="E42" s="30"/>
      <c r="F42" s="30"/>
      <c r="G42" s="30"/>
      <c r="H42" s="53"/>
      <c r="I42" s="30"/>
      <c r="J42" s="30"/>
      <c r="K42" s="59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 x14ac:dyDescent="0.35">
      <c r="A43" s="30"/>
      <c r="B43" s="30"/>
      <c r="C43" s="53"/>
      <c r="D43" s="30"/>
      <c r="E43" s="30"/>
      <c r="F43" s="30"/>
      <c r="G43" s="30"/>
      <c r="H43" s="53"/>
      <c r="I43" s="30"/>
      <c r="J43" s="30"/>
      <c r="K43" s="59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 x14ac:dyDescent="0.35">
      <c r="A44" s="30"/>
      <c r="B44" s="30"/>
      <c r="C44" s="53"/>
      <c r="D44" s="30"/>
      <c r="E44" s="30"/>
      <c r="F44" s="30"/>
      <c r="G44" s="30"/>
      <c r="H44" s="53"/>
      <c r="I44" s="30"/>
      <c r="J44" s="30"/>
      <c r="K44" s="7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 x14ac:dyDescent="0.35">
      <c r="A45" s="30"/>
      <c r="B45" s="30"/>
      <c r="C45" s="53"/>
      <c r="D45" s="30"/>
      <c r="E45" s="30"/>
      <c r="F45" s="30"/>
      <c r="G45" s="30"/>
      <c r="H45" s="53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 x14ac:dyDescent="0.35">
      <c r="A46" s="30"/>
      <c r="B46" s="30"/>
      <c r="C46" s="53"/>
      <c r="D46" s="30"/>
      <c r="E46" s="30"/>
      <c r="F46" s="30"/>
      <c r="G46" s="30"/>
      <c r="H46" s="53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 x14ac:dyDescent="0.35">
      <c r="A47" s="30"/>
      <c r="B47" s="30"/>
      <c r="C47" s="53"/>
      <c r="D47" s="30"/>
      <c r="E47" s="30"/>
      <c r="F47" s="30"/>
      <c r="G47" s="30"/>
      <c r="H47" s="53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 x14ac:dyDescent="0.35">
      <c r="A48" s="30"/>
      <c r="B48" s="30"/>
      <c r="C48" s="30"/>
      <c r="D48" s="30"/>
      <c r="E48" s="30"/>
      <c r="F48" s="30"/>
      <c r="G48" s="30"/>
      <c r="H48" s="53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 x14ac:dyDescent="0.35">
      <c r="A49" s="30"/>
      <c r="B49" s="30"/>
      <c r="C49" s="30"/>
      <c r="D49" s="30"/>
      <c r="E49" s="30"/>
      <c r="F49" s="30"/>
      <c r="G49" s="30"/>
      <c r="H49" s="53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 x14ac:dyDescent="0.35">
      <c r="A50" s="30"/>
      <c r="B50" s="30"/>
      <c r="C50" s="30"/>
      <c r="D50" s="30"/>
      <c r="E50" s="30"/>
      <c r="F50" s="30"/>
      <c r="G50" s="30"/>
      <c r="H50" s="53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 x14ac:dyDescent="0.35">
      <c r="A51" s="30"/>
      <c r="B51" s="30"/>
      <c r="C51" s="30"/>
      <c r="D51" s="30"/>
      <c r="E51" s="30"/>
      <c r="F51" s="30"/>
      <c r="G51" s="30"/>
      <c r="H51" s="53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 x14ac:dyDescent="0.3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 x14ac:dyDescent="0.3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 x14ac:dyDescent="0.3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 x14ac:dyDescent="0.3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 x14ac:dyDescent="0.3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 x14ac:dyDescent="0.3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 x14ac:dyDescent="0.3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</sheetData>
  <mergeCells count="19">
    <mergeCell ref="D33:N34"/>
    <mergeCell ref="A30:B30"/>
    <mergeCell ref="A35:A37"/>
    <mergeCell ref="B6:C6"/>
    <mergeCell ref="A7:A9"/>
    <mergeCell ref="A11:A13"/>
    <mergeCell ref="A15:A17"/>
    <mergeCell ref="A19:A21"/>
    <mergeCell ref="A23:A25"/>
    <mergeCell ref="A28:C28"/>
    <mergeCell ref="A31:B31"/>
    <mergeCell ref="A32:B32"/>
    <mergeCell ref="O5:P5"/>
    <mergeCell ref="Q5:S5"/>
    <mergeCell ref="A5:E5"/>
    <mergeCell ref="F5:H5"/>
    <mergeCell ref="I5:J5"/>
    <mergeCell ref="K5:L5"/>
    <mergeCell ref="M5:N5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9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2" sqref="C42"/>
    </sheetView>
  </sheetViews>
  <sheetFormatPr defaultColWidth="14.453125" defaultRowHeight="15" customHeight="1" x14ac:dyDescent="0.35"/>
  <cols>
    <col min="1" max="1" width="17" customWidth="1"/>
    <col min="2" max="3" width="14.36328125" customWidth="1"/>
    <col min="4" max="4" width="10.6328125" customWidth="1"/>
    <col min="5" max="5" width="12.453125" customWidth="1"/>
    <col min="6" max="10" width="14.36328125" customWidth="1"/>
    <col min="11" max="12" width="20.453125" customWidth="1"/>
    <col min="13" max="26" width="14.36328125" customWidth="1"/>
  </cols>
  <sheetData>
    <row r="1" spans="1:26" ht="14.25" customHeight="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 thickBo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41.25" customHeight="1" thickBot="1" x14ac:dyDescent="0.4">
      <c r="A5" s="276" t="s">
        <v>60</v>
      </c>
      <c r="B5" s="276"/>
      <c r="C5" s="276"/>
      <c r="D5" s="276"/>
      <c r="E5" s="276"/>
      <c r="F5" s="277" t="s">
        <v>54</v>
      </c>
      <c r="G5" s="274"/>
      <c r="H5" s="278"/>
      <c r="I5" s="277" t="s">
        <v>55</v>
      </c>
      <c r="J5" s="275"/>
      <c r="K5" s="271" t="s">
        <v>20</v>
      </c>
      <c r="L5" s="279"/>
      <c r="M5" s="271" t="s">
        <v>21</v>
      </c>
      <c r="N5" s="279"/>
      <c r="O5" s="271" t="s">
        <v>22</v>
      </c>
      <c r="P5" s="272"/>
      <c r="Q5" s="273" t="s">
        <v>56</v>
      </c>
      <c r="R5" s="274"/>
      <c r="S5" s="275"/>
      <c r="T5" s="4"/>
      <c r="U5" s="4"/>
      <c r="V5" s="4"/>
      <c r="W5" s="4"/>
      <c r="X5" s="4"/>
      <c r="Y5" s="4"/>
      <c r="Z5" s="4"/>
    </row>
    <row r="6" spans="1:26" ht="44" thickBot="1" x14ac:dyDescent="0.4">
      <c r="A6" s="151"/>
      <c r="B6" s="286" t="s">
        <v>57</v>
      </c>
      <c r="C6" s="287"/>
      <c r="D6" s="152" t="s">
        <v>94</v>
      </c>
      <c r="E6" s="153" t="s">
        <v>95</v>
      </c>
      <c r="F6" s="152" t="s">
        <v>28</v>
      </c>
      <c r="G6" s="154" t="s">
        <v>29</v>
      </c>
      <c r="H6" s="155" t="s">
        <v>30</v>
      </c>
      <c r="I6" s="152" t="s">
        <v>28</v>
      </c>
      <c r="J6" s="156" t="s">
        <v>29</v>
      </c>
      <c r="K6" s="157" t="s">
        <v>31</v>
      </c>
      <c r="L6" s="158" t="s">
        <v>32</v>
      </c>
      <c r="M6" s="159" t="s">
        <v>31</v>
      </c>
      <c r="N6" s="160" t="s">
        <v>32</v>
      </c>
      <c r="O6" s="159" t="s">
        <v>31</v>
      </c>
      <c r="P6" s="161" t="s">
        <v>32</v>
      </c>
      <c r="Q6" s="162" t="s">
        <v>31</v>
      </c>
      <c r="R6" s="154" t="s">
        <v>32</v>
      </c>
      <c r="S6" s="163" t="s">
        <v>30</v>
      </c>
      <c r="T6" s="9"/>
      <c r="U6" s="9"/>
      <c r="V6" s="9"/>
      <c r="W6" s="9"/>
      <c r="X6" s="9"/>
      <c r="Y6" s="9"/>
      <c r="Z6" s="9"/>
    </row>
    <row r="7" spans="1:26" ht="14.25" customHeight="1" x14ac:dyDescent="0.35">
      <c r="A7" s="288" t="s">
        <v>35</v>
      </c>
      <c r="B7" s="164" t="s">
        <v>36</v>
      </c>
      <c r="C7" s="165">
        <v>27</v>
      </c>
      <c r="D7" s="166">
        <v>1433.3333333333333</v>
      </c>
      <c r="E7" s="167"/>
      <c r="F7" s="197">
        <f>D7*C7</f>
        <v>38700</v>
      </c>
      <c r="G7" s="198">
        <f>E7*C7</f>
        <v>0</v>
      </c>
      <c r="H7" s="199">
        <f t="shared" ref="H7:H9" si="0">F7+G7</f>
        <v>38700</v>
      </c>
      <c r="I7" s="197">
        <f t="shared" ref="I7:J7" si="1">15%*F7</f>
        <v>5805</v>
      </c>
      <c r="J7" s="199">
        <f t="shared" si="1"/>
        <v>0</v>
      </c>
      <c r="K7" s="213"/>
      <c r="L7" s="214"/>
      <c r="M7" s="213"/>
      <c r="N7" s="214"/>
      <c r="O7" s="188"/>
      <c r="P7" s="188"/>
      <c r="Q7" s="215"/>
      <c r="R7" s="216"/>
      <c r="S7" s="217"/>
      <c r="T7" s="30"/>
      <c r="U7" s="30"/>
      <c r="V7" s="30"/>
      <c r="W7" s="30"/>
      <c r="X7" s="30"/>
      <c r="Y7" s="30"/>
      <c r="Z7" s="30"/>
    </row>
    <row r="8" spans="1:26" ht="14.25" customHeight="1" x14ac:dyDescent="0.35">
      <c r="A8" s="289"/>
      <c r="B8" s="169" t="s">
        <v>37</v>
      </c>
      <c r="C8" s="170">
        <v>43</v>
      </c>
      <c r="D8" s="171">
        <v>716.66666666666663</v>
      </c>
      <c r="E8" s="172"/>
      <c r="F8" s="200">
        <f>D8*C8</f>
        <v>30816.666666666664</v>
      </c>
      <c r="G8" s="201">
        <f t="shared" ref="G8:G9" si="2">E8*C8</f>
        <v>0</v>
      </c>
      <c r="H8" s="202">
        <f t="shared" si="0"/>
        <v>30816.666666666664</v>
      </c>
      <c r="I8" s="200">
        <f t="shared" ref="I8:J8" si="3">15%*F8</f>
        <v>4622.4999999999991</v>
      </c>
      <c r="J8" s="202">
        <f t="shared" si="3"/>
        <v>0</v>
      </c>
      <c r="K8" s="218"/>
      <c r="L8" s="219"/>
      <c r="M8" s="218"/>
      <c r="N8" s="219"/>
      <c r="O8" s="188"/>
      <c r="P8" s="188"/>
      <c r="Q8" s="173"/>
      <c r="R8" s="188"/>
      <c r="S8" s="220"/>
      <c r="T8" s="30"/>
      <c r="U8" s="30"/>
      <c r="V8" s="30"/>
      <c r="W8" s="30"/>
      <c r="X8" s="30"/>
      <c r="Y8" s="30"/>
      <c r="Z8" s="30"/>
    </row>
    <row r="9" spans="1:26" ht="14.25" customHeight="1" thickBot="1" x14ac:dyDescent="0.4">
      <c r="A9" s="290"/>
      <c r="B9" s="174" t="s">
        <v>38</v>
      </c>
      <c r="C9" s="175">
        <v>75</v>
      </c>
      <c r="D9" s="176"/>
      <c r="E9" s="177"/>
      <c r="F9" s="203">
        <f>D9*C9</f>
        <v>0</v>
      </c>
      <c r="G9" s="204">
        <f t="shared" si="2"/>
        <v>0</v>
      </c>
      <c r="H9" s="205">
        <f t="shared" si="0"/>
        <v>0</v>
      </c>
      <c r="I9" s="206">
        <f t="shared" ref="I9:J9" si="4">15%*F9</f>
        <v>0</v>
      </c>
      <c r="J9" s="207">
        <f t="shared" si="4"/>
        <v>0</v>
      </c>
      <c r="K9" s="218"/>
      <c r="L9" s="219"/>
      <c r="M9" s="221"/>
      <c r="N9" s="222"/>
      <c r="O9" s="188"/>
      <c r="P9" s="188"/>
      <c r="Q9" s="223"/>
      <c r="R9" s="224"/>
      <c r="S9" s="225"/>
      <c r="T9" s="30"/>
      <c r="U9" s="30"/>
      <c r="V9" s="30"/>
      <c r="W9" s="30"/>
      <c r="X9" s="30"/>
      <c r="Y9" s="30"/>
      <c r="Z9" s="30"/>
    </row>
    <row r="10" spans="1:26" ht="14.25" customHeight="1" thickBot="1" x14ac:dyDescent="0.4">
      <c r="A10" s="178"/>
      <c r="B10" s="179"/>
      <c r="C10" s="180" t="s">
        <v>34</v>
      </c>
      <c r="D10" s="181">
        <f>SUM(D7:D9)</f>
        <v>2150</v>
      </c>
      <c r="E10" s="182">
        <f t="shared" ref="E10:G10" si="5">SUM(E7:E9)</f>
        <v>0</v>
      </c>
      <c r="F10" s="208">
        <f>SUM(F7:F9)</f>
        <v>69516.666666666657</v>
      </c>
      <c r="G10" s="210">
        <f t="shared" si="5"/>
        <v>0</v>
      </c>
      <c r="H10" s="209">
        <f t="shared" ref="D10:J10" si="6">SUM(H7:H9)</f>
        <v>69516.666666666657</v>
      </c>
      <c r="I10" s="208">
        <f t="shared" si="6"/>
        <v>10427.5</v>
      </c>
      <c r="J10" s="209">
        <f t="shared" si="6"/>
        <v>0</v>
      </c>
      <c r="K10" s="218"/>
      <c r="L10" s="219"/>
      <c r="M10" s="226"/>
      <c r="N10" s="227"/>
      <c r="O10" s="226"/>
      <c r="P10" s="227"/>
      <c r="Q10" s="208">
        <f t="shared" ref="Q10:R10" si="7">F10+I10+M10+O10</f>
        <v>79944.166666666657</v>
      </c>
      <c r="R10" s="210">
        <f t="shared" si="7"/>
        <v>0</v>
      </c>
      <c r="S10" s="209">
        <f>SUM(Q10:R10)</f>
        <v>79944.166666666657</v>
      </c>
      <c r="T10" s="30"/>
      <c r="U10" s="30"/>
      <c r="V10" s="30"/>
      <c r="W10" s="30"/>
      <c r="X10" s="30"/>
      <c r="Y10" s="30"/>
      <c r="Z10" s="30"/>
    </row>
    <row r="11" spans="1:26" ht="14.25" customHeight="1" x14ac:dyDescent="0.35">
      <c r="A11" s="288" t="s">
        <v>40</v>
      </c>
      <c r="B11" s="164" t="s">
        <v>36</v>
      </c>
      <c r="C11" s="165">
        <v>27</v>
      </c>
      <c r="D11" s="166"/>
      <c r="E11" s="167"/>
      <c r="F11" s="197">
        <f>D11*C11</f>
        <v>0</v>
      </c>
      <c r="G11" s="198">
        <f>E11*C11</f>
        <v>0</v>
      </c>
      <c r="H11" s="199">
        <f t="shared" ref="H11:H13" si="8">F11+G11</f>
        <v>0</v>
      </c>
      <c r="I11" s="197">
        <f t="shared" ref="I11:J11" si="9">15%*F11</f>
        <v>0</v>
      </c>
      <c r="J11" s="199">
        <f t="shared" si="9"/>
        <v>0</v>
      </c>
      <c r="K11" s="173"/>
      <c r="L11" s="220"/>
      <c r="M11" s="215"/>
      <c r="N11" s="217"/>
      <c r="O11" s="188"/>
      <c r="P11" s="188"/>
      <c r="Q11" s="228"/>
      <c r="R11" s="229"/>
      <c r="S11" s="230"/>
      <c r="T11" s="30"/>
      <c r="U11" s="30"/>
      <c r="V11" s="30"/>
      <c r="W11" s="30"/>
      <c r="X11" s="30"/>
      <c r="Y11" s="30"/>
      <c r="Z11" s="30"/>
    </row>
    <row r="12" spans="1:26" ht="14.25" customHeight="1" x14ac:dyDescent="0.35">
      <c r="A12" s="289"/>
      <c r="B12" s="169" t="s">
        <v>37</v>
      </c>
      <c r="C12" s="170">
        <v>43</v>
      </c>
      <c r="D12" s="171">
        <v>716.66666666666663</v>
      </c>
      <c r="E12" s="172"/>
      <c r="F12" s="200">
        <f>D12*C12</f>
        <v>30816.666666666664</v>
      </c>
      <c r="G12" s="201">
        <f t="shared" ref="G12:G13" si="10">E12*C12</f>
        <v>0</v>
      </c>
      <c r="H12" s="202">
        <f t="shared" si="8"/>
        <v>30816.666666666664</v>
      </c>
      <c r="I12" s="200">
        <f t="shared" ref="I12:J12" si="11">15%*F12</f>
        <v>4622.4999999999991</v>
      </c>
      <c r="J12" s="202">
        <f t="shared" si="11"/>
        <v>0</v>
      </c>
      <c r="K12" s="173"/>
      <c r="L12" s="220"/>
      <c r="M12" s="173"/>
      <c r="N12" s="220"/>
      <c r="O12" s="188"/>
      <c r="P12" s="188"/>
      <c r="Q12" s="231"/>
      <c r="R12" s="232"/>
      <c r="S12" s="233"/>
      <c r="T12" s="30"/>
      <c r="U12" s="30"/>
      <c r="V12" s="30"/>
      <c r="W12" s="30"/>
      <c r="X12" s="30"/>
      <c r="Y12" s="30"/>
      <c r="Z12" s="30"/>
    </row>
    <row r="13" spans="1:26" ht="14.25" customHeight="1" thickBot="1" x14ac:dyDescent="0.4">
      <c r="A13" s="290"/>
      <c r="B13" s="174" t="s">
        <v>38</v>
      </c>
      <c r="C13" s="183">
        <v>75</v>
      </c>
      <c r="D13" s="176"/>
      <c r="E13" s="177"/>
      <c r="F13" s="203">
        <f>D13*C13</f>
        <v>0</v>
      </c>
      <c r="G13" s="204">
        <f t="shared" si="10"/>
        <v>0</v>
      </c>
      <c r="H13" s="205">
        <f t="shared" si="8"/>
        <v>0</v>
      </c>
      <c r="I13" s="206">
        <f t="shared" ref="I13:J13" si="12">15%*F13</f>
        <v>0</v>
      </c>
      <c r="J13" s="207">
        <f t="shared" si="12"/>
        <v>0</v>
      </c>
      <c r="K13" s="173"/>
      <c r="L13" s="220"/>
      <c r="M13" s="223"/>
      <c r="N13" s="225"/>
      <c r="O13" s="188"/>
      <c r="P13" s="188"/>
      <c r="Q13" s="234"/>
      <c r="R13" s="235"/>
      <c r="S13" s="236"/>
      <c r="T13" s="30"/>
      <c r="U13" s="30"/>
      <c r="V13" s="30"/>
      <c r="W13" s="30"/>
      <c r="X13" s="30"/>
      <c r="Y13" s="30"/>
      <c r="Z13" s="30"/>
    </row>
    <row r="14" spans="1:26" ht="14.25" customHeight="1" thickBot="1" x14ac:dyDescent="0.4">
      <c r="A14" s="178"/>
      <c r="B14" s="184"/>
      <c r="C14" s="180" t="s">
        <v>39</v>
      </c>
      <c r="D14" s="181">
        <f>SUM(D11:D13)</f>
        <v>716.66666666666663</v>
      </c>
      <c r="E14" s="182">
        <f t="shared" ref="E14" si="13">SUM(E11:E13)</f>
        <v>0</v>
      </c>
      <c r="F14" s="208">
        <f>SUM(F11:F13)</f>
        <v>30816.666666666664</v>
      </c>
      <c r="G14" s="210">
        <f>SUM(G11:G13)</f>
        <v>0</v>
      </c>
      <c r="H14" s="209">
        <f t="shared" ref="D14:J14" si="14">SUM(H11:H13)</f>
        <v>30816.666666666664</v>
      </c>
      <c r="I14" s="208">
        <f t="shared" si="14"/>
        <v>4622.4999999999991</v>
      </c>
      <c r="J14" s="209">
        <f t="shared" si="14"/>
        <v>0</v>
      </c>
      <c r="K14" s="231"/>
      <c r="L14" s="233"/>
      <c r="M14" s="237"/>
      <c r="N14" s="238"/>
      <c r="O14" s="226"/>
      <c r="P14" s="227"/>
      <c r="Q14" s="208">
        <f t="shared" ref="Q14:R14" si="15">F14+I14+M14+O14</f>
        <v>35439.166666666664</v>
      </c>
      <c r="R14" s="210">
        <f t="shared" si="15"/>
        <v>0</v>
      </c>
      <c r="S14" s="209">
        <f>SUM(Q14:R14)</f>
        <v>35439.166666666664</v>
      </c>
      <c r="T14" s="57"/>
      <c r="U14" s="57"/>
      <c r="V14" s="57"/>
      <c r="W14" s="57"/>
      <c r="X14" s="57"/>
      <c r="Y14" s="57"/>
      <c r="Z14" s="57"/>
    </row>
    <row r="15" spans="1:26" ht="14.25" customHeight="1" x14ac:dyDescent="0.35">
      <c r="A15" s="288" t="s">
        <v>42</v>
      </c>
      <c r="B15" s="164" t="s">
        <v>36</v>
      </c>
      <c r="C15" s="185">
        <v>27</v>
      </c>
      <c r="D15" s="171">
        <v>716.66666666666663</v>
      </c>
      <c r="E15" s="167"/>
      <c r="F15" s="197">
        <f>D15*C15</f>
        <v>19350</v>
      </c>
      <c r="G15" s="198">
        <f>E15*C15</f>
        <v>0</v>
      </c>
      <c r="H15" s="199">
        <f t="shared" ref="H15:H17" si="16">F15+G15</f>
        <v>19350</v>
      </c>
      <c r="I15" s="211">
        <f t="shared" ref="I15:J15" si="17">15%*F15</f>
        <v>2902.5</v>
      </c>
      <c r="J15" s="212">
        <f t="shared" si="17"/>
        <v>0</v>
      </c>
      <c r="K15" s="173"/>
      <c r="L15" s="220"/>
      <c r="M15" s="215"/>
      <c r="N15" s="217"/>
      <c r="O15" s="188"/>
      <c r="P15" s="188"/>
      <c r="Q15" s="239"/>
      <c r="R15" s="240"/>
      <c r="S15" s="241"/>
      <c r="T15" s="30"/>
      <c r="U15" s="30"/>
      <c r="V15" s="30"/>
      <c r="W15" s="30"/>
      <c r="X15" s="30"/>
      <c r="Y15" s="30"/>
      <c r="Z15" s="30"/>
    </row>
    <row r="16" spans="1:26" ht="14.25" customHeight="1" x14ac:dyDescent="0.35">
      <c r="A16" s="289"/>
      <c r="B16" s="169" t="s">
        <v>37</v>
      </c>
      <c r="C16" s="170">
        <v>43</v>
      </c>
      <c r="D16" s="171">
        <v>716.66666666666663</v>
      </c>
      <c r="E16" s="172"/>
      <c r="F16" s="200">
        <f>D16*C16</f>
        <v>30816.666666666664</v>
      </c>
      <c r="G16" s="201">
        <f t="shared" ref="G16:G17" si="18">E16*C16</f>
        <v>0</v>
      </c>
      <c r="H16" s="202">
        <f t="shared" si="16"/>
        <v>30816.666666666664</v>
      </c>
      <c r="I16" s="200">
        <f t="shared" ref="I16:J16" si="19">15%*F16</f>
        <v>4622.4999999999991</v>
      </c>
      <c r="J16" s="202">
        <f t="shared" si="19"/>
        <v>0</v>
      </c>
      <c r="K16" s="173"/>
      <c r="L16" s="220"/>
      <c r="M16" s="173"/>
      <c r="N16" s="220"/>
      <c r="O16" s="188"/>
      <c r="P16" s="188"/>
      <c r="Q16" s="242"/>
      <c r="R16" s="243"/>
      <c r="S16" s="244"/>
      <c r="T16" s="30"/>
      <c r="U16" s="30"/>
      <c r="V16" s="30"/>
      <c r="W16" s="30"/>
      <c r="X16" s="30"/>
      <c r="Y16" s="30"/>
      <c r="Z16" s="30"/>
    </row>
    <row r="17" spans="1:26" ht="14.25" customHeight="1" thickBot="1" x14ac:dyDescent="0.4">
      <c r="A17" s="290"/>
      <c r="B17" s="174" t="s">
        <v>38</v>
      </c>
      <c r="C17" s="183">
        <v>75</v>
      </c>
      <c r="D17" s="176">
        <v>1003.3333333333334</v>
      </c>
      <c r="E17" s="177"/>
      <c r="F17" s="203">
        <f>D17*C17</f>
        <v>75250</v>
      </c>
      <c r="G17" s="204">
        <f t="shared" si="18"/>
        <v>0</v>
      </c>
      <c r="H17" s="205">
        <f t="shared" si="16"/>
        <v>75250</v>
      </c>
      <c r="I17" s="206">
        <f t="shared" ref="I17:J17" si="20">15%*F17</f>
        <v>11287.5</v>
      </c>
      <c r="J17" s="207">
        <f t="shared" si="20"/>
        <v>0</v>
      </c>
      <c r="K17" s="173"/>
      <c r="L17" s="220"/>
      <c r="M17" s="223"/>
      <c r="N17" s="225"/>
      <c r="O17" s="188"/>
      <c r="P17" s="188"/>
      <c r="Q17" s="245"/>
      <c r="R17" s="246"/>
      <c r="S17" s="247"/>
      <c r="T17" s="30"/>
      <c r="U17" s="30"/>
      <c r="V17" s="30"/>
      <c r="W17" s="30"/>
      <c r="X17" s="30"/>
      <c r="Y17" s="30"/>
      <c r="Z17" s="30"/>
    </row>
    <row r="18" spans="1:26" ht="14.25" customHeight="1" thickBot="1" x14ac:dyDescent="0.4">
      <c r="A18" s="178"/>
      <c r="B18" s="179"/>
      <c r="C18" s="180" t="s">
        <v>41</v>
      </c>
      <c r="D18" s="181">
        <f>SUM(D15:D17)</f>
        <v>2436.6666666666665</v>
      </c>
      <c r="E18" s="182">
        <f t="shared" ref="E18:F18" si="21">SUM(E15:E17)</f>
        <v>0</v>
      </c>
      <c r="F18" s="208">
        <f t="shared" si="21"/>
        <v>125416.66666666666</v>
      </c>
      <c r="G18" s="210">
        <f>SUM(G15:G17)</f>
        <v>0</v>
      </c>
      <c r="H18" s="209">
        <f t="shared" ref="D18:J18" si="22">SUM(H15:H17)</f>
        <v>125416.66666666666</v>
      </c>
      <c r="I18" s="208">
        <f t="shared" si="22"/>
        <v>18812.5</v>
      </c>
      <c r="J18" s="209">
        <f t="shared" si="22"/>
        <v>0</v>
      </c>
      <c r="K18" s="231"/>
      <c r="L18" s="233"/>
      <c r="M18" s="237"/>
      <c r="N18" s="238"/>
      <c r="O18" s="226"/>
      <c r="P18" s="227"/>
      <c r="Q18" s="208">
        <f t="shared" ref="Q18:R18" si="23">F18+I18+M18+O18</f>
        <v>144229.16666666666</v>
      </c>
      <c r="R18" s="210">
        <f t="shared" si="23"/>
        <v>0</v>
      </c>
      <c r="S18" s="209">
        <f>SUM(Q18:R18)</f>
        <v>144229.16666666666</v>
      </c>
      <c r="T18" s="57"/>
      <c r="U18" s="57"/>
      <c r="V18" s="57"/>
      <c r="W18" s="57"/>
      <c r="X18" s="57"/>
      <c r="Y18" s="57"/>
      <c r="Z18" s="57"/>
    </row>
    <row r="19" spans="1:26" ht="14.25" customHeight="1" x14ac:dyDescent="0.35">
      <c r="A19" s="288" t="s">
        <v>44</v>
      </c>
      <c r="B19" s="164" t="s">
        <v>36</v>
      </c>
      <c r="C19" s="165">
        <v>27</v>
      </c>
      <c r="D19" s="171">
        <v>860</v>
      </c>
      <c r="E19" s="167"/>
      <c r="F19" s="197">
        <f>D19*C19</f>
        <v>23220</v>
      </c>
      <c r="G19" s="198">
        <f>E19*C19</f>
        <v>0</v>
      </c>
      <c r="H19" s="199">
        <f t="shared" ref="H19:H21" si="24">F19+G19</f>
        <v>23220</v>
      </c>
      <c r="I19" s="211">
        <f t="shared" ref="I19:J19" si="25">15%*F19</f>
        <v>3483</v>
      </c>
      <c r="J19" s="212">
        <f t="shared" si="25"/>
        <v>0</v>
      </c>
      <c r="K19" s="173"/>
      <c r="L19" s="220"/>
      <c r="M19" s="215"/>
      <c r="N19" s="217"/>
      <c r="O19" s="188"/>
      <c r="P19" s="188"/>
      <c r="Q19" s="239"/>
      <c r="R19" s="240"/>
      <c r="S19" s="241"/>
      <c r="T19" s="30"/>
      <c r="U19" s="30"/>
      <c r="V19" s="30"/>
      <c r="W19" s="30"/>
      <c r="X19" s="30"/>
      <c r="Y19" s="30"/>
      <c r="Z19" s="30"/>
    </row>
    <row r="20" spans="1:26" ht="14.25" customHeight="1" x14ac:dyDescent="0.35">
      <c r="A20" s="289"/>
      <c r="B20" s="169" t="s">
        <v>37</v>
      </c>
      <c r="C20" s="170">
        <v>43</v>
      </c>
      <c r="D20" s="171">
        <v>860</v>
      </c>
      <c r="E20" s="172"/>
      <c r="F20" s="200">
        <f>D20*C20</f>
        <v>36980</v>
      </c>
      <c r="G20" s="201">
        <f t="shared" ref="G20:G21" si="26">E20*C20</f>
        <v>0</v>
      </c>
      <c r="H20" s="202">
        <f t="shared" si="24"/>
        <v>36980</v>
      </c>
      <c r="I20" s="200">
        <f t="shared" ref="I20:J20" si="27">15%*F20</f>
        <v>5547</v>
      </c>
      <c r="J20" s="202">
        <f t="shared" si="27"/>
        <v>0</v>
      </c>
      <c r="K20" s="173"/>
      <c r="L20" s="220"/>
      <c r="M20" s="173"/>
      <c r="N20" s="220"/>
      <c r="O20" s="188"/>
      <c r="P20" s="188"/>
      <c r="Q20" s="242"/>
      <c r="R20" s="243"/>
      <c r="S20" s="244"/>
      <c r="T20" s="30"/>
      <c r="U20" s="30"/>
      <c r="V20" s="30"/>
      <c r="W20" s="30"/>
      <c r="X20" s="30"/>
      <c r="Y20" s="30"/>
      <c r="Z20" s="30"/>
    </row>
    <row r="21" spans="1:26" ht="14.25" customHeight="1" thickBot="1" x14ac:dyDescent="0.4">
      <c r="A21" s="290"/>
      <c r="B21" s="174" t="s">
        <v>38</v>
      </c>
      <c r="C21" s="183">
        <v>75</v>
      </c>
      <c r="D21" s="176">
        <v>860</v>
      </c>
      <c r="E21" s="177"/>
      <c r="F21" s="203">
        <f>D21*C21</f>
        <v>64500</v>
      </c>
      <c r="G21" s="204">
        <f t="shared" si="26"/>
        <v>0</v>
      </c>
      <c r="H21" s="205">
        <f t="shared" si="24"/>
        <v>64500</v>
      </c>
      <c r="I21" s="206">
        <f t="shared" ref="I21:J21" si="28">15%*F21</f>
        <v>9675</v>
      </c>
      <c r="J21" s="207">
        <f t="shared" si="28"/>
        <v>0</v>
      </c>
      <c r="K21" s="173"/>
      <c r="L21" s="220"/>
      <c r="M21" s="223"/>
      <c r="N21" s="225"/>
      <c r="O21" s="188"/>
      <c r="P21" s="188"/>
      <c r="Q21" s="245"/>
      <c r="R21" s="246"/>
      <c r="S21" s="247"/>
      <c r="T21" s="30"/>
      <c r="U21" s="30"/>
      <c r="V21" s="30"/>
      <c r="W21" s="30"/>
      <c r="X21" s="30"/>
      <c r="Y21" s="30"/>
      <c r="Z21" s="30"/>
    </row>
    <row r="22" spans="1:26" ht="14.25" customHeight="1" thickBot="1" x14ac:dyDescent="0.4">
      <c r="A22" s="178"/>
      <c r="B22" s="179"/>
      <c r="C22" s="180" t="s">
        <v>43</v>
      </c>
      <c r="D22" s="181">
        <f>SUM(D19:D21)</f>
        <v>2580</v>
      </c>
      <c r="E22" s="182">
        <f t="shared" ref="E22:G22" si="29">SUM(E19:E21)</f>
        <v>0</v>
      </c>
      <c r="F22" s="208">
        <f t="shared" si="29"/>
        <v>124700</v>
      </c>
      <c r="G22" s="210">
        <f t="shared" si="29"/>
        <v>0</v>
      </c>
      <c r="H22" s="209">
        <f t="shared" ref="D22:J22" si="30">SUM(H19:H21)</f>
        <v>124700</v>
      </c>
      <c r="I22" s="208">
        <f t="shared" si="30"/>
        <v>18705</v>
      </c>
      <c r="J22" s="209">
        <f t="shared" si="30"/>
        <v>0</v>
      </c>
      <c r="K22" s="231"/>
      <c r="L22" s="233"/>
      <c r="M22" s="237"/>
      <c r="N22" s="238"/>
      <c r="O22" s="226"/>
      <c r="P22" s="227"/>
      <c r="Q22" s="208">
        <f t="shared" ref="Q22:R22" si="31">F22+I22+M22+O22</f>
        <v>143405</v>
      </c>
      <c r="R22" s="210">
        <f t="shared" si="31"/>
        <v>0</v>
      </c>
      <c r="S22" s="209">
        <f>SUM(Q22:R22)</f>
        <v>143405</v>
      </c>
      <c r="T22" s="57"/>
      <c r="U22" s="57"/>
      <c r="V22" s="57"/>
      <c r="W22" s="57"/>
      <c r="X22" s="57"/>
      <c r="Y22" s="57"/>
      <c r="Z22" s="57"/>
    </row>
    <row r="23" spans="1:26" ht="14.25" customHeight="1" x14ac:dyDescent="0.35">
      <c r="A23" s="288" t="s">
        <v>46</v>
      </c>
      <c r="B23" s="164" t="s">
        <v>36</v>
      </c>
      <c r="C23" s="165">
        <v>27</v>
      </c>
      <c r="D23" s="166"/>
      <c r="E23" s="167">
        <v>2150</v>
      </c>
      <c r="F23" s="197">
        <f>D23*C23</f>
        <v>0</v>
      </c>
      <c r="G23" s="198">
        <f>E23*C23</f>
        <v>58050</v>
      </c>
      <c r="H23" s="199">
        <f t="shared" ref="H23:H25" si="32">(F23+G23)</f>
        <v>58050</v>
      </c>
      <c r="I23" s="211">
        <f t="shared" ref="I23:J23" si="33">15%*F23</f>
        <v>0</v>
      </c>
      <c r="J23" s="212">
        <f t="shared" si="33"/>
        <v>8707.5</v>
      </c>
      <c r="K23" s="173"/>
      <c r="L23" s="220"/>
      <c r="M23" s="215"/>
      <c r="N23" s="217"/>
      <c r="O23" s="188"/>
      <c r="P23" s="188"/>
      <c r="Q23" s="239"/>
      <c r="R23" s="240"/>
      <c r="S23" s="241"/>
      <c r="T23" s="30"/>
      <c r="U23" s="30"/>
      <c r="V23" s="30"/>
      <c r="W23" s="30"/>
      <c r="X23" s="30"/>
      <c r="Y23" s="30"/>
      <c r="Z23" s="30"/>
    </row>
    <row r="24" spans="1:26" ht="14.25" customHeight="1" x14ac:dyDescent="0.35">
      <c r="A24" s="289"/>
      <c r="B24" s="169" t="s">
        <v>37</v>
      </c>
      <c r="C24" s="170">
        <v>43</v>
      </c>
      <c r="D24" s="171"/>
      <c r="E24" s="172">
        <v>1863.3333333333333</v>
      </c>
      <c r="F24" s="200">
        <f>D24*C24</f>
        <v>0</v>
      </c>
      <c r="G24" s="201">
        <f t="shared" ref="G24:G25" si="34">E24*C24</f>
        <v>80123.333333333328</v>
      </c>
      <c r="H24" s="202">
        <f t="shared" si="32"/>
        <v>80123.333333333328</v>
      </c>
      <c r="I24" s="200">
        <f t="shared" ref="I24:J24" si="35">15%*F24</f>
        <v>0</v>
      </c>
      <c r="J24" s="202">
        <f t="shared" si="35"/>
        <v>12018.499999999998</v>
      </c>
      <c r="K24" s="173"/>
      <c r="L24" s="220"/>
      <c r="M24" s="173"/>
      <c r="N24" s="220"/>
      <c r="O24" s="188"/>
      <c r="P24" s="188"/>
      <c r="Q24" s="242"/>
      <c r="R24" s="243"/>
      <c r="S24" s="244"/>
      <c r="T24" s="30"/>
      <c r="U24" s="30"/>
      <c r="V24" s="30"/>
      <c r="W24" s="30"/>
      <c r="X24" s="30"/>
      <c r="Y24" s="30"/>
      <c r="Z24" s="30"/>
    </row>
    <row r="25" spans="1:26" ht="14.25" customHeight="1" thickBot="1" x14ac:dyDescent="0.4">
      <c r="A25" s="290"/>
      <c r="B25" s="174" t="s">
        <v>38</v>
      </c>
      <c r="C25" s="183">
        <v>75</v>
      </c>
      <c r="D25" s="176"/>
      <c r="E25" s="177">
        <v>1003.3333333333334</v>
      </c>
      <c r="F25" s="203">
        <f>D25*C25</f>
        <v>0</v>
      </c>
      <c r="G25" s="204">
        <f t="shared" si="34"/>
        <v>75250</v>
      </c>
      <c r="H25" s="205">
        <f t="shared" si="32"/>
        <v>75250</v>
      </c>
      <c r="I25" s="206">
        <f t="shared" ref="I25:J25" si="36">15%*F25</f>
        <v>0</v>
      </c>
      <c r="J25" s="207">
        <f t="shared" si="36"/>
        <v>11287.5</v>
      </c>
      <c r="K25" s="173"/>
      <c r="L25" s="220"/>
      <c r="M25" s="223"/>
      <c r="N25" s="225"/>
      <c r="O25" s="188"/>
      <c r="P25" s="188"/>
      <c r="Q25" s="245"/>
      <c r="R25" s="246"/>
      <c r="S25" s="247"/>
      <c r="T25" s="30"/>
      <c r="U25" s="30"/>
      <c r="V25" s="30"/>
      <c r="W25" s="30"/>
      <c r="X25" s="30"/>
      <c r="Y25" s="30"/>
      <c r="Z25" s="30"/>
    </row>
    <row r="26" spans="1:26" ht="15" customHeight="1" thickBot="1" x14ac:dyDescent="0.4">
      <c r="A26" s="186"/>
      <c r="B26" s="179"/>
      <c r="C26" s="180" t="s">
        <v>45</v>
      </c>
      <c r="D26" s="181">
        <f>SUM(D23:D25)</f>
        <v>0</v>
      </c>
      <c r="E26" s="182">
        <f t="shared" ref="E26:G26" si="37">SUM(E23:E25)</f>
        <v>5016.6666666666661</v>
      </c>
      <c r="F26" s="208">
        <f t="shared" si="37"/>
        <v>0</v>
      </c>
      <c r="G26" s="210">
        <f t="shared" si="37"/>
        <v>213423.33333333331</v>
      </c>
      <c r="H26" s="209">
        <f t="shared" ref="D26:J26" si="38">SUM(H23:H25)</f>
        <v>213423.33333333331</v>
      </c>
      <c r="I26" s="208">
        <f t="shared" si="38"/>
        <v>0</v>
      </c>
      <c r="J26" s="209">
        <f t="shared" si="38"/>
        <v>32013.5</v>
      </c>
      <c r="K26" s="234"/>
      <c r="L26" s="236"/>
      <c r="M26" s="237"/>
      <c r="N26" s="238"/>
      <c r="O26" s="226"/>
      <c r="P26" s="227"/>
      <c r="Q26" s="208">
        <f t="shared" ref="Q26:R26" si="39">F26+I26+M26+O26</f>
        <v>0</v>
      </c>
      <c r="R26" s="210">
        <f t="shared" si="39"/>
        <v>245436.83333333331</v>
      </c>
      <c r="S26" s="209">
        <f>SUM(Q26:R26)</f>
        <v>245436.83333333331</v>
      </c>
      <c r="T26" s="57"/>
      <c r="U26" s="57"/>
      <c r="V26" s="57"/>
      <c r="W26" s="57"/>
      <c r="X26" s="57"/>
      <c r="Y26" s="57"/>
      <c r="Z26" s="57"/>
    </row>
    <row r="27" spans="1:26" ht="12" customHeight="1" thickBot="1" x14ac:dyDescent="0.4">
      <c r="A27" s="168"/>
      <c r="B27" s="168"/>
      <c r="C27" s="187"/>
      <c r="D27" s="168"/>
      <c r="E27" s="16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30"/>
      <c r="U27" s="30"/>
      <c r="V27" s="30"/>
      <c r="W27" s="30"/>
      <c r="X27" s="30"/>
      <c r="Y27" s="30"/>
      <c r="Z27" s="30"/>
    </row>
    <row r="28" spans="1:26" ht="14.25" customHeight="1" thickBot="1" x14ac:dyDescent="0.4">
      <c r="A28" s="291" t="s">
        <v>58</v>
      </c>
      <c r="B28" s="292"/>
      <c r="C28" s="293"/>
      <c r="D28" s="181">
        <f t="shared" ref="D28:J28" si="40">D10+D14+D18+D22+D26</f>
        <v>7883.333333333333</v>
      </c>
      <c r="E28" s="182">
        <f t="shared" si="40"/>
        <v>5016.6666666666661</v>
      </c>
      <c r="F28" s="208">
        <f t="shared" si="40"/>
        <v>350450</v>
      </c>
      <c r="G28" s="210">
        <f t="shared" si="40"/>
        <v>213423.33333333331</v>
      </c>
      <c r="H28" s="209">
        <f t="shared" si="40"/>
        <v>563873.33333333326</v>
      </c>
      <c r="I28" s="208">
        <f t="shared" si="40"/>
        <v>52567.5</v>
      </c>
      <c r="J28" s="209">
        <f t="shared" si="40"/>
        <v>32013.5</v>
      </c>
      <c r="K28" s="248">
        <v>1000</v>
      </c>
      <c r="L28" s="249">
        <v>1000</v>
      </c>
      <c r="M28" s="208">
        <f t="shared" ref="M28:P28" si="41">M10+M14+M18+M22+M26</f>
        <v>0</v>
      </c>
      <c r="N28" s="209">
        <f t="shared" si="41"/>
        <v>0</v>
      </c>
      <c r="O28" s="208">
        <f t="shared" si="41"/>
        <v>0</v>
      </c>
      <c r="P28" s="209">
        <f t="shared" si="41"/>
        <v>0</v>
      </c>
      <c r="Q28" s="208">
        <f t="shared" ref="Q28:R28" si="42">Q10+Q14+Q18+Q22+Q26+K28</f>
        <v>404017.5</v>
      </c>
      <c r="R28" s="210">
        <f t="shared" si="42"/>
        <v>246436.83333333331</v>
      </c>
      <c r="S28" s="209">
        <f>S10+S14+S18+S22+S26+K28+L28</f>
        <v>650454.33333333326</v>
      </c>
      <c r="T28" s="30"/>
      <c r="U28" s="30"/>
      <c r="V28" s="30"/>
      <c r="W28" s="30"/>
      <c r="X28" s="30"/>
      <c r="Y28" s="30"/>
      <c r="Z28" s="30"/>
    </row>
    <row r="29" spans="1:26" ht="14.25" customHeight="1" thickBot="1" x14ac:dyDescent="0.4">
      <c r="A29" s="195"/>
      <c r="B29" s="195"/>
      <c r="C29" s="195"/>
      <c r="D29" s="30"/>
      <c r="E29" s="30"/>
      <c r="F29" s="30"/>
      <c r="G29" s="30"/>
      <c r="H29" s="53"/>
      <c r="I29" s="30"/>
      <c r="J29" s="30"/>
      <c r="K29" s="59"/>
      <c r="L29" s="30"/>
      <c r="M29" s="30"/>
      <c r="N29" s="30"/>
      <c r="O29" s="30"/>
      <c r="P29" s="30"/>
      <c r="Q29" s="77"/>
      <c r="R29" s="77"/>
      <c r="S29" s="77"/>
      <c r="T29" s="30"/>
      <c r="U29" s="30"/>
      <c r="V29" s="30"/>
      <c r="W29" s="30"/>
      <c r="X29" s="30"/>
      <c r="Y29" s="30"/>
      <c r="Z29" s="30"/>
    </row>
    <row r="30" spans="1:26" ht="15.75" customHeight="1" thickBot="1" x14ac:dyDescent="0.4">
      <c r="A30" s="281" t="s">
        <v>59</v>
      </c>
      <c r="B30" s="282"/>
      <c r="C30" s="250">
        <f>70%*Q28+45%*R28</f>
        <v>393708.82500000001</v>
      </c>
      <c r="D30" s="30"/>
      <c r="E30" s="30"/>
      <c r="F30" s="30"/>
      <c r="G30" s="30"/>
      <c r="H30" s="30"/>
      <c r="I30" s="30"/>
      <c r="J30" s="30"/>
      <c r="K30" s="59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 thickBot="1" x14ac:dyDescent="0.4">
      <c r="A31" s="281" t="s">
        <v>86</v>
      </c>
      <c r="B31" s="282"/>
      <c r="C31" s="250">
        <f>ROUND(0.7*Q28,2)</f>
        <v>282812.25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</row>
    <row r="32" spans="1:26" ht="15.75" customHeight="1" thickBot="1" x14ac:dyDescent="0.4">
      <c r="A32" s="281" t="s">
        <v>85</v>
      </c>
      <c r="B32" s="282"/>
      <c r="C32" s="250">
        <f>C30-C31</f>
        <v>110896.57500000001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</row>
    <row r="33" spans="1:26" ht="14.25" customHeight="1" x14ac:dyDescent="0.35">
      <c r="A33" s="30"/>
      <c r="B33" s="30"/>
      <c r="C33" s="78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 thickBot="1" x14ac:dyDescent="0.4">
      <c r="A34" s="195"/>
      <c r="B34" s="195"/>
      <c r="C34" s="78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</row>
    <row r="35" spans="1:26" ht="14.25" customHeight="1" thickBot="1" x14ac:dyDescent="0.4">
      <c r="A35" s="283" t="s">
        <v>96</v>
      </c>
      <c r="B35" s="189" t="s">
        <v>36</v>
      </c>
      <c r="C35" s="190">
        <f t="shared" ref="C35:D37" si="43">D23+D19+D15+D11+D7</f>
        <v>3010</v>
      </c>
      <c r="D35" s="191">
        <f t="shared" si="43"/>
        <v>2150</v>
      </c>
      <c r="E35" s="191">
        <f t="shared" ref="E35:E37" si="44">SUM(C35:D35)</f>
        <v>5160</v>
      </c>
      <c r="F35" s="30"/>
      <c r="G35" s="30"/>
      <c r="H35" s="53"/>
      <c r="I35" s="30"/>
      <c r="J35" s="30"/>
      <c r="K35" s="59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 thickBot="1" x14ac:dyDescent="0.4">
      <c r="A36" s="284"/>
      <c r="B36" s="192" t="s">
        <v>37</v>
      </c>
      <c r="C36" s="190">
        <f t="shared" si="43"/>
        <v>3009.9999999999995</v>
      </c>
      <c r="D36" s="191">
        <f t="shared" si="43"/>
        <v>1863.3333333333333</v>
      </c>
      <c r="E36" s="191">
        <f t="shared" si="44"/>
        <v>4873.333333333333</v>
      </c>
      <c r="F36" s="30"/>
      <c r="G36" s="30"/>
      <c r="H36" s="53"/>
      <c r="I36" s="30"/>
      <c r="J36" s="30"/>
      <c r="K36" s="59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 thickBot="1" x14ac:dyDescent="0.4">
      <c r="A37" s="285"/>
      <c r="B37" s="193" t="s">
        <v>38</v>
      </c>
      <c r="C37" s="190">
        <f t="shared" si="43"/>
        <v>1863.3333333333335</v>
      </c>
      <c r="D37" s="191">
        <f t="shared" si="43"/>
        <v>1003.3333333333334</v>
      </c>
      <c r="E37" s="191">
        <f t="shared" si="44"/>
        <v>2866.666666666667</v>
      </c>
      <c r="F37" s="30"/>
      <c r="G37" s="30"/>
      <c r="H37" s="53"/>
      <c r="I37" s="30"/>
      <c r="J37" s="30"/>
      <c r="K37" s="59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 thickBot="1" x14ac:dyDescent="0.4">
      <c r="A38" s="80"/>
      <c r="B38" s="194" t="s">
        <v>52</v>
      </c>
      <c r="C38" s="190">
        <f t="shared" ref="C38:E38" si="45">SUM(C35:C37)</f>
        <v>7883.3333333333339</v>
      </c>
      <c r="D38" s="191">
        <f t="shared" si="45"/>
        <v>5016.6666666666661</v>
      </c>
      <c r="E38" s="191">
        <f t="shared" si="45"/>
        <v>12900</v>
      </c>
      <c r="F38" s="30"/>
      <c r="G38" s="30"/>
      <c r="H38" s="53"/>
      <c r="I38" s="30"/>
      <c r="J38" s="30"/>
      <c r="K38" s="59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 x14ac:dyDescent="0.35">
      <c r="A39" s="30"/>
      <c r="B39" s="30"/>
      <c r="C39" s="53"/>
      <c r="D39" s="30"/>
      <c r="E39" s="30"/>
      <c r="F39" s="30"/>
      <c r="G39" s="30"/>
      <c r="H39" s="53"/>
      <c r="I39" s="30"/>
      <c r="J39" s="30"/>
      <c r="K39" s="59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 x14ac:dyDescent="0.35">
      <c r="A40" s="30"/>
      <c r="B40" s="30"/>
      <c r="C40" s="53"/>
      <c r="D40" s="30"/>
      <c r="E40" s="30"/>
      <c r="F40" s="30"/>
      <c r="G40" s="30"/>
      <c r="H40" s="53"/>
      <c r="I40" s="30"/>
      <c r="J40" s="30"/>
      <c r="K40" s="59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 x14ac:dyDescent="0.35">
      <c r="A41" s="30"/>
      <c r="B41" s="30"/>
      <c r="C41" s="53"/>
      <c r="D41" s="30"/>
      <c r="E41" s="30"/>
      <c r="F41" s="30"/>
      <c r="G41" s="30"/>
      <c r="H41" s="53"/>
      <c r="I41" s="30"/>
      <c r="J41" s="30"/>
      <c r="K41" s="59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 x14ac:dyDescent="0.35">
      <c r="A42" s="30"/>
      <c r="B42" s="30"/>
      <c r="C42" s="53"/>
      <c r="D42" s="30"/>
      <c r="E42" s="30"/>
      <c r="F42" s="30"/>
      <c r="G42" s="30"/>
      <c r="H42" s="53"/>
      <c r="I42" s="30"/>
      <c r="J42" s="30"/>
      <c r="K42" s="59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 x14ac:dyDescent="0.35">
      <c r="A43" s="30"/>
      <c r="B43" s="30"/>
      <c r="C43" s="53"/>
      <c r="D43" s="30"/>
      <c r="E43" s="30"/>
      <c r="F43" s="30"/>
      <c r="G43" s="30"/>
      <c r="H43" s="53"/>
      <c r="I43" s="30"/>
      <c r="J43" s="30"/>
      <c r="K43" s="59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 x14ac:dyDescent="0.35">
      <c r="A44" s="30"/>
      <c r="B44" s="30"/>
      <c r="C44" s="53"/>
      <c r="D44" s="30"/>
      <c r="E44" s="30"/>
      <c r="F44" s="30"/>
      <c r="G44" s="30"/>
      <c r="H44" s="53"/>
      <c r="I44" s="30"/>
      <c r="J44" s="30"/>
      <c r="K44" s="7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 x14ac:dyDescent="0.35">
      <c r="A45" s="30"/>
      <c r="B45" s="30"/>
      <c r="C45" s="53"/>
      <c r="D45" s="30"/>
      <c r="E45" s="30"/>
      <c r="F45" s="30"/>
      <c r="G45" s="30"/>
      <c r="H45" s="53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 x14ac:dyDescent="0.35">
      <c r="A46" s="30"/>
      <c r="B46" s="30"/>
      <c r="C46" s="53"/>
      <c r="D46" s="30"/>
      <c r="E46" s="30"/>
      <c r="F46" s="30"/>
      <c r="G46" s="30"/>
      <c r="H46" s="53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 x14ac:dyDescent="0.35">
      <c r="A47" s="30"/>
      <c r="B47" s="30"/>
      <c r="C47" s="53"/>
      <c r="D47" s="30"/>
      <c r="E47" s="30"/>
      <c r="F47" s="30"/>
      <c r="G47" s="30"/>
      <c r="H47" s="53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 x14ac:dyDescent="0.35">
      <c r="A48" s="30"/>
      <c r="B48" s="30"/>
      <c r="C48" s="30"/>
      <c r="D48" s="30"/>
      <c r="E48" s="30"/>
      <c r="F48" s="30"/>
      <c r="G48" s="30"/>
      <c r="H48" s="53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 x14ac:dyDescent="0.35">
      <c r="A49" s="30"/>
      <c r="B49" s="30"/>
      <c r="C49" s="30"/>
      <c r="D49" s="30"/>
      <c r="E49" s="30"/>
      <c r="F49" s="30"/>
      <c r="G49" s="30"/>
      <c r="H49" s="53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 x14ac:dyDescent="0.35">
      <c r="A50" s="30"/>
      <c r="B50" s="30"/>
      <c r="C50" s="30"/>
      <c r="D50" s="30"/>
      <c r="E50" s="30"/>
      <c r="F50" s="30"/>
      <c r="G50" s="30"/>
      <c r="H50" s="53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 x14ac:dyDescent="0.35">
      <c r="A51" s="30"/>
      <c r="B51" s="30"/>
      <c r="C51" s="30"/>
      <c r="D51" s="30"/>
      <c r="E51" s="30"/>
      <c r="F51" s="30"/>
      <c r="G51" s="30"/>
      <c r="H51" s="53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 x14ac:dyDescent="0.3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 x14ac:dyDescent="0.3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 x14ac:dyDescent="0.3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 x14ac:dyDescent="0.3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 x14ac:dyDescent="0.3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 x14ac:dyDescent="0.3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 x14ac:dyDescent="0.3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 x14ac:dyDescent="0.3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 x14ac:dyDescent="0.3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 x14ac:dyDescent="0.3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 x14ac:dyDescent="0.3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 x14ac:dyDescent="0.3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 x14ac:dyDescent="0.3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 x14ac:dyDescent="0.3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 x14ac:dyDescent="0.3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 x14ac:dyDescent="0.3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 x14ac:dyDescent="0.3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 x14ac:dyDescent="0.3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 x14ac:dyDescent="0.3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 x14ac:dyDescent="0.3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 x14ac:dyDescent="0.3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 x14ac:dyDescent="0.3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 x14ac:dyDescent="0.3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 x14ac:dyDescent="0.3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 x14ac:dyDescent="0.3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 x14ac:dyDescent="0.3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 x14ac:dyDescent="0.3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 x14ac:dyDescent="0.3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 x14ac:dyDescent="0.3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 x14ac:dyDescent="0.3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 x14ac:dyDescent="0.3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 x14ac:dyDescent="0.3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 x14ac:dyDescent="0.3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 x14ac:dyDescent="0.3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 x14ac:dyDescent="0.3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 x14ac:dyDescent="0.3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 x14ac:dyDescent="0.3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 x14ac:dyDescent="0.3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 x14ac:dyDescent="0.3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 x14ac:dyDescent="0.3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 x14ac:dyDescent="0.3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 x14ac:dyDescent="0.3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 x14ac:dyDescent="0.3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 x14ac:dyDescent="0.3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 x14ac:dyDescent="0.3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 x14ac:dyDescent="0.3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 x14ac:dyDescent="0.3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 x14ac:dyDescent="0.3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 x14ac:dyDescent="0.3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 x14ac:dyDescent="0.3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 x14ac:dyDescent="0.3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 x14ac:dyDescent="0.3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 x14ac:dyDescent="0.3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 x14ac:dyDescent="0.3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 x14ac:dyDescent="0.3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 x14ac:dyDescent="0.3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 x14ac:dyDescent="0.3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 x14ac:dyDescent="0.3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 x14ac:dyDescent="0.3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 x14ac:dyDescent="0.3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 x14ac:dyDescent="0.3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 x14ac:dyDescent="0.3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 x14ac:dyDescent="0.3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 x14ac:dyDescent="0.3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 x14ac:dyDescent="0.3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 x14ac:dyDescent="0.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 x14ac:dyDescent="0.3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 x14ac:dyDescent="0.3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 x14ac:dyDescent="0.3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 x14ac:dyDescent="0.3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 x14ac:dyDescent="0.3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 x14ac:dyDescent="0.3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 x14ac:dyDescent="0.3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 x14ac:dyDescent="0.3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 x14ac:dyDescent="0.3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 x14ac:dyDescent="0.3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 x14ac:dyDescent="0.3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 x14ac:dyDescent="0.3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 x14ac:dyDescent="0.3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 x14ac:dyDescent="0.3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 x14ac:dyDescent="0.3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 x14ac:dyDescent="0.3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 x14ac:dyDescent="0.3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 x14ac:dyDescent="0.3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 x14ac:dyDescent="0.3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 x14ac:dyDescent="0.3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 x14ac:dyDescent="0.3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 x14ac:dyDescent="0.3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 x14ac:dyDescent="0.3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 x14ac:dyDescent="0.3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 x14ac:dyDescent="0.3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 x14ac:dyDescent="0.3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 x14ac:dyDescent="0.3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 x14ac:dyDescent="0.3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 x14ac:dyDescent="0.3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 x14ac:dyDescent="0.3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 x14ac:dyDescent="0.3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 x14ac:dyDescent="0.3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 x14ac:dyDescent="0.3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 x14ac:dyDescent="0.3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 x14ac:dyDescent="0.3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 x14ac:dyDescent="0.3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 x14ac:dyDescent="0.3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 x14ac:dyDescent="0.3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 x14ac:dyDescent="0.3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 x14ac:dyDescent="0.3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 x14ac:dyDescent="0.3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 x14ac:dyDescent="0.3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 x14ac:dyDescent="0.3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 x14ac:dyDescent="0.3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 x14ac:dyDescent="0.3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 x14ac:dyDescent="0.3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 x14ac:dyDescent="0.3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 x14ac:dyDescent="0.3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 x14ac:dyDescent="0.3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 x14ac:dyDescent="0.3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 x14ac:dyDescent="0.3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 x14ac:dyDescent="0.3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 x14ac:dyDescent="0.3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 x14ac:dyDescent="0.3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 x14ac:dyDescent="0.3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 x14ac:dyDescent="0.3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 x14ac:dyDescent="0.3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 x14ac:dyDescent="0.3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 x14ac:dyDescent="0.3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 x14ac:dyDescent="0.3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 x14ac:dyDescent="0.3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 x14ac:dyDescent="0.3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 x14ac:dyDescent="0.3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 x14ac:dyDescent="0.3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 x14ac:dyDescent="0.3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 x14ac:dyDescent="0.3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 x14ac:dyDescent="0.3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 x14ac:dyDescent="0.3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 x14ac:dyDescent="0.3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 x14ac:dyDescent="0.3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 x14ac:dyDescent="0.3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 x14ac:dyDescent="0.3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 x14ac:dyDescent="0.3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 x14ac:dyDescent="0.3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 x14ac:dyDescent="0.3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 x14ac:dyDescent="0.3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 x14ac:dyDescent="0.3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 x14ac:dyDescent="0.3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 x14ac:dyDescent="0.3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 x14ac:dyDescent="0.3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 x14ac:dyDescent="0.3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 x14ac:dyDescent="0.3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 x14ac:dyDescent="0.3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 x14ac:dyDescent="0.3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 x14ac:dyDescent="0.3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 x14ac:dyDescent="0.3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 x14ac:dyDescent="0.3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 x14ac:dyDescent="0.3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 x14ac:dyDescent="0.3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 x14ac:dyDescent="0.3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 x14ac:dyDescent="0.3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 x14ac:dyDescent="0.3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 x14ac:dyDescent="0.3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 x14ac:dyDescent="0.3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 x14ac:dyDescent="0.3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 x14ac:dyDescent="0.3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 x14ac:dyDescent="0.3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 x14ac:dyDescent="0.3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 x14ac:dyDescent="0.3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 x14ac:dyDescent="0.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 x14ac:dyDescent="0.3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 x14ac:dyDescent="0.3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 x14ac:dyDescent="0.3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 x14ac:dyDescent="0.3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 x14ac:dyDescent="0.3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 x14ac:dyDescent="0.3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 x14ac:dyDescent="0.3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 x14ac:dyDescent="0.3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 x14ac:dyDescent="0.3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 x14ac:dyDescent="0.3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 x14ac:dyDescent="0.3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 x14ac:dyDescent="0.3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 x14ac:dyDescent="0.3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 x14ac:dyDescent="0.3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 x14ac:dyDescent="0.3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 x14ac:dyDescent="0.3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 x14ac:dyDescent="0.3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 x14ac:dyDescent="0.3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 x14ac:dyDescent="0.3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 x14ac:dyDescent="0.3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 x14ac:dyDescent="0.3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 x14ac:dyDescent="0.3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 x14ac:dyDescent="0.3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 x14ac:dyDescent="0.3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 x14ac:dyDescent="0.3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 x14ac:dyDescent="0.3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 x14ac:dyDescent="0.3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 x14ac:dyDescent="0.3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 x14ac:dyDescent="0.3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 x14ac:dyDescent="0.3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 x14ac:dyDescent="0.3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 x14ac:dyDescent="0.3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 x14ac:dyDescent="0.3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 x14ac:dyDescent="0.3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 x14ac:dyDescent="0.3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 x14ac:dyDescent="0.3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 x14ac:dyDescent="0.3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 x14ac:dyDescent="0.3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 x14ac:dyDescent="0.3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 x14ac:dyDescent="0.3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 x14ac:dyDescent="0.3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 x14ac:dyDescent="0.3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 x14ac:dyDescent="0.3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 x14ac:dyDescent="0.3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 x14ac:dyDescent="0.3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 x14ac:dyDescent="0.3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 x14ac:dyDescent="0.3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 x14ac:dyDescent="0.3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 x14ac:dyDescent="0.3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 x14ac:dyDescent="0.3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 x14ac:dyDescent="0.3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 x14ac:dyDescent="0.3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 x14ac:dyDescent="0.3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 x14ac:dyDescent="0.3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 x14ac:dyDescent="0.3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 x14ac:dyDescent="0.3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 x14ac:dyDescent="0.3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 x14ac:dyDescent="0.3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 x14ac:dyDescent="0.3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 x14ac:dyDescent="0.3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 x14ac:dyDescent="0.3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 x14ac:dyDescent="0.3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 x14ac:dyDescent="0.3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 x14ac:dyDescent="0.3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 x14ac:dyDescent="0.3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 x14ac:dyDescent="0.3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 x14ac:dyDescent="0.3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 x14ac:dyDescent="0.3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 x14ac:dyDescent="0.3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 x14ac:dyDescent="0.3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 x14ac:dyDescent="0.3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 x14ac:dyDescent="0.3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 x14ac:dyDescent="0.3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 x14ac:dyDescent="0.3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 x14ac:dyDescent="0.3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 x14ac:dyDescent="0.3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 x14ac:dyDescent="0.3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 x14ac:dyDescent="0.3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 x14ac:dyDescent="0.3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 x14ac:dyDescent="0.3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 x14ac:dyDescent="0.3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 x14ac:dyDescent="0.3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 x14ac:dyDescent="0.3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 x14ac:dyDescent="0.3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 x14ac:dyDescent="0.3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 x14ac:dyDescent="0.3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 x14ac:dyDescent="0.3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 x14ac:dyDescent="0.3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 x14ac:dyDescent="0.3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 x14ac:dyDescent="0.3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 x14ac:dyDescent="0.3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 x14ac:dyDescent="0.3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 x14ac:dyDescent="0.3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 x14ac:dyDescent="0.3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 x14ac:dyDescent="0.3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 x14ac:dyDescent="0.3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 x14ac:dyDescent="0.3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 x14ac:dyDescent="0.3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 x14ac:dyDescent="0.3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 x14ac:dyDescent="0.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 x14ac:dyDescent="0.3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 x14ac:dyDescent="0.3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 x14ac:dyDescent="0.3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 x14ac:dyDescent="0.3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 x14ac:dyDescent="0.3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 x14ac:dyDescent="0.3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 x14ac:dyDescent="0.3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 x14ac:dyDescent="0.3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 x14ac:dyDescent="0.3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 x14ac:dyDescent="0.3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 x14ac:dyDescent="0.3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 x14ac:dyDescent="0.3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 x14ac:dyDescent="0.3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 x14ac:dyDescent="0.3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 x14ac:dyDescent="0.3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 x14ac:dyDescent="0.3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 x14ac:dyDescent="0.3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 x14ac:dyDescent="0.3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 x14ac:dyDescent="0.3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 x14ac:dyDescent="0.3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 x14ac:dyDescent="0.3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 x14ac:dyDescent="0.3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 x14ac:dyDescent="0.3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 x14ac:dyDescent="0.3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 x14ac:dyDescent="0.3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 x14ac:dyDescent="0.3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 x14ac:dyDescent="0.3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 x14ac:dyDescent="0.3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 x14ac:dyDescent="0.3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 x14ac:dyDescent="0.3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 x14ac:dyDescent="0.3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 x14ac:dyDescent="0.3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 x14ac:dyDescent="0.3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 x14ac:dyDescent="0.3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 x14ac:dyDescent="0.3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 x14ac:dyDescent="0.3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 x14ac:dyDescent="0.3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 x14ac:dyDescent="0.3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 x14ac:dyDescent="0.3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 x14ac:dyDescent="0.3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 x14ac:dyDescent="0.3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 x14ac:dyDescent="0.3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 x14ac:dyDescent="0.3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 x14ac:dyDescent="0.3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 x14ac:dyDescent="0.3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 x14ac:dyDescent="0.3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 x14ac:dyDescent="0.3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 x14ac:dyDescent="0.3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 x14ac:dyDescent="0.3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 x14ac:dyDescent="0.3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 x14ac:dyDescent="0.3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 x14ac:dyDescent="0.3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 x14ac:dyDescent="0.3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 x14ac:dyDescent="0.3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 x14ac:dyDescent="0.3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 x14ac:dyDescent="0.3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 x14ac:dyDescent="0.3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 x14ac:dyDescent="0.3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 x14ac:dyDescent="0.3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 x14ac:dyDescent="0.3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 x14ac:dyDescent="0.3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 x14ac:dyDescent="0.3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 x14ac:dyDescent="0.3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 x14ac:dyDescent="0.3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 x14ac:dyDescent="0.3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 x14ac:dyDescent="0.3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 x14ac:dyDescent="0.3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 x14ac:dyDescent="0.3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 x14ac:dyDescent="0.3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 x14ac:dyDescent="0.3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 x14ac:dyDescent="0.3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 x14ac:dyDescent="0.3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 x14ac:dyDescent="0.3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 x14ac:dyDescent="0.3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 x14ac:dyDescent="0.3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 x14ac:dyDescent="0.3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 x14ac:dyDescent="0.3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 x14ac:dyDescent="0.3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 x14ac:dyDescent="0.3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 x14ac:dyDescent="0.3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 x14ac:dyDescent="0.3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 x14ac:dyDescent="0.3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 x14ac:dyDescent="0.3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 x14ac:dyDescent="0.3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 x14ac:dyDescent="0.3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 x14ac:dyDescent="0.3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 x14ac:dyDescent="0.3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 x14ac:dyDescent="0.3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 x14ac:dyDescent="0.3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 x14ac:dyDescent="0.3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 x14ac:dyDescent="0.3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 x14ac:dyDescent="0.3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 x14ac:dyDescent="0.3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 x14ac:dyDescent="0.3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 x14ac:dyDescent="0.3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 x14ac:dyDescent="0.3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 x14ac:dyDescent="0.3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 x14ac:dyDescent="0.3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 x14ac:dyDescent="0.3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 x14ac:dyDescent="0.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 x14ac:dyDescent="0.3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 x14ac:dyDescent="0.3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 x14ac:dyDescent="0.3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 x14ac:dyDescent="0.3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 x14ac:dyDescent="0.3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 x14ac:dyDescent="0.3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 x14ac:dyDescent="0.3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 x14ac:dyDescent="0.3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 x14ac:dyDescent="0.3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 x14ac:dyDescent="0.3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 x14ac:dyDescent="0.3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 x14ac:dyDescent="0.3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 x14ac:dyDescent="0.3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 x14ac:dyDescent="0.3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 x14ac:dyDescent="0.3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 x14ac:dyDescent="0.3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 x14ac:dyDescent="0.3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 x14ac:dyDescent="0.3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 x14ac:dyDescent="0.3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 x14ac:dyDescent="0.3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 x14ac:dyDescent="0.3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 x14ac:dyDescent="0.3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 x14ac:dyDescent="0.3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 x14ac:dyDescent="0.3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 x14ac:dyDescent="0.3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 x14ac:dyDescent="0.3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 x14ac:dyDescent="0.3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 x14ac:dyDescent="0.3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 x14ac:dyDescent="0.3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 x14ac:dyDescent="0.3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 x14ac:dyDescent="0.3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 x14ac:dyDescent="0.3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 x14ac:dyDescent="0.3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 x14ac:dyDescent="0.3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 x14ac:dyDescent="0.3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 x14ac:dyDescent="0.3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 x14ac:dyDescent="0.3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 x14ac:dyDescent="0.3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 x14ac:dyDescent="0.3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 x14ac:dyDescent="0.3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 x14ac:dyDescent="0.3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 x14ac:dyDescent="0.3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 x14ac:dyDescent="0.3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 x14ac:dyDescent="0.3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 x14ac:dyDescent="0.3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 x14ac:dyDescent="0.3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 x14ac:dyDescent="0.3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 x14ac:dyDescent="0.3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 x14ac:dyDescent="0.3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 x14ac:dyDescent="0.3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 x14ac:dyDescent="0.3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 x14ac:dyDescent="0.3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 x14ac:dyDescent="0.3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 x14ac:dyDescent="0.3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 x14ac:dyDescent="0.3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 x14ac:dyDescent="0.3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 x14ac:dyDescent="0.3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 x14ac:dyDescent="0.3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 x14ac:dyDescent="0.3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 x14ac:dyDescent="0.3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 x14ac:dyDescent="0.3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 x14ac:dyDescent="0.3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 x14ac:dyDescent="0.3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 x14ac:dyDescent="0.3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 x14ac:dyDescent="0.3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 x14ac:dyDescent="0.3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 x14ac:dyDescent="0.3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 x14ac:dyDescent="0.3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 x14ac:dyDescent="0.3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 x14ac:dyDescent="0.3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 x14ac:dyDescent="0.3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 x14ac:dyDescent="0.3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 x14ac:dyDescent="0.3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 x14ac:dyDescent="0.3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 x14ac:dyDescent="0.3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 x14ac:dyDescent="0.3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 x14ac:dyDescent="0.3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 x14ac:dyDescent="0.3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 x14ac:dyDescent="0.3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 x14ac:dyDescent="0.3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 x14ac:dyDescent="0.3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 x14ac:dyDescent="0.3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 x14ac:dyDescent="0.3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 x14ac:dyDescent="0.3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 x14ac:dyDescent="0.3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 x14ac:dyDescent="0.3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 x14ac:dyDescent="0.3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 x14ac:dyDescent="0.3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 x14ac:dyDescent="0.3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 x14ac:dyDescent="0.3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 x14ac:dyDescent="0.3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 x14ac:dyDescent="0.3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 x14ac:dyDescent="0.3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 x14ac:dyDescent="0.3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 x14ac:dyDescent="0.3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 x14ac:dyDescent="0.3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 x14ac:dyDescent="0.3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 x14ac:dyDescent="0.3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 x14ac:dyDescent="0.3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 x14ac:dyDescent="0.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 x14ac:dyDescent="0.3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 x14ac:dyDescent="0.3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 x14ac:dyDescent="0.3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 x14ac:dyDescent="0.3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 x14ac:dyDescent="0.3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 x14ac:dyDescent="0.3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 x14ac:dyDescent="0.3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 x14ac:dyDescent="0.3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 x14ac:dyDescent="0.3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 x14ac:dyDescent="0.3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 x14ac:dyDescent="0.3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 x14ac:dyDescent="0.3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 x14ac:dyDescent="0.3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 x14ac:dyDescent="0.3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 x14ac:dyDescent="0.3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 x14ac:dyDescent="0.3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 x14ac:dyDescent="0.3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 x14ac:dyDescent="0.3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 x14ac:dyDescent="0.3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 x14ac:dyDescent="0.3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 x14ac:dyDescent="0.3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 x14ac:dyDescent="0.3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 x14ac:dyDescent="0.3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 x14ac:dyDescent="0.3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 x14ac:dyDescent="0.3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 x14ac:dyDescent="0.3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 x14ac:dyDescent="0.3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 x14ac:dyDescent="0.3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 x14ac:dyDescent="0.3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 x14ac:dyDescent="0.3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 x14ac:dyDescent="0.3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 x14ac:dyDescent="0.3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 x14ac:dyDescent="0.3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 x14ac:dyDescent="0.3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 x14ac:dyDescent="0.3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 x14ac:dyDescent="0.3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 x14ac:dyDescent="0.3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 x14ac:dyDescent="0.3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 x14ac:dyDescent="0.3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 x14ac:dyDescent="0.3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 x14ac:dyDescent="0.3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 x14ac:dyDescent="0.3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 x14ac:dyDescent="0.3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 x14ac:dyDescent="0.3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 x14ac:dyDescent="0.3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 x14ac:dyDescent="0.3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 x14ac:dyDescent="0.3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 x14ac:dyDescent="0.3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 x14ac:dyDescent="0.3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 x14ac:dyDescent="0.3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 x14ac:dyDescent="0.3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 x14ac:dyDescent="0.3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 x14ac:dyDescent="0.3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 x14ac:dyDescent="0.3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 x14ac:dyDescent="0.3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 x14ac:dyDescent="0.3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 x14ac:dyDescent="0.3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 x14ac:dyDescent="0.3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 x14ac:dyDescent="0.3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 x14ac:dyDescent="0.3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 x14ac:dyDescent="0.3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 x14ac:dyDescent="0.3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 x14ac:dyDescent="0.3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 x14ac:dyDescent="0.3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 x14ac:dyDescent="0.3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 x14ac:dyDescent="0.3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 x14ac:dyDescent="0.3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 x14ac:dyDescent="0.3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 x14ac:dyDescent="0.3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 x14ac:dyDescent="0.3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 x14ac:dyDescent="0.3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 x14ac:dyDescent="0.3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 x14ac:dyDescent="0.3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 x14ac:dyDescent="0.3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 x14ac:dyDescent="0.3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 x14ac:dyDescent="0.3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 x14ac:dyDescent="0.3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 x14ac:dyDescent="0.3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 x14ac:dyDescent="0.3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 x14ac:dyDescent="0.3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 x14ac:dyDescent="0.3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 x14ac:dyDescent="0.3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 x14ac:dyDescent="0.3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 x14ac:dyDescent="0.3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 x14ac:dyDescent="0.3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 x14ac:dyDescent="0.3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 x14ac:dyDescent="0.3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 x14ac:dyDescent="0.3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 x14ac:dyDescent="0.3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 x14ac:dyDescent="0.3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 x14ac:dyDescent="0.3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 x14ac:dyDescent="0.3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 x14ac:dyDescent="0.3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 x14ac:dyDescent="0.3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 x14ac:dyDescent="0.3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 x14ac:dyDescent="0.3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 x14ac:dyDescent="0.3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 x14ac:dyDescent="0.3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 x14ac:dyDescent="0.3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 x14ac:dyDescent="0.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 x14ac:dyDescent="0.3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 x14ac:dyDescent="0.3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 x14ac:dyDescent="0.3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 x14ac:dyDescent="0.3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 x14ac:dyDescent="0.3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 x14ac:dyDescent="0.3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 x14ac:dyDescent="0.3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 x14ac:dyDescent="0.3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 x14ac:dyDescent="0.3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 x14ac:dyDescent="0.3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 x14ac:dyDescent="0.3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 x14ac:dyDescent="0.3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 x14ac:dyDescent="0.3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 x14ac:dyDescent="0.3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 x14ac:dyDescent="0.3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 x14ac:dyDescent="0.3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 x14ac:dyDescent="0.3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 x14ac:dyDescent="0.3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 x14ac:dyDescent="0.3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 x14ac:dyDescent="0.3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 x14ac:dyDescent="0.3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 x14ac:dyDescent="0.3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 x14ac:dyDescent="0.3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 x14ac:dyDescent="0.3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 x14ac:dyDescent="0.3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 x14ac:dyDescent="0.3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 x14ac:dyDescent="0.3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 x14ac:dyDescent="0.3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 x14ac:dyDescent="0.3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 x14ac:dyDescent="0.3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 x14ac:dyDescent="0.3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 x14ac:dyDescent="0.3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 x14ac:dyDescent="0.3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 x14ac:dyDescent="0.3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 x14ac:dyDescent="0.3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 x14ac:dyDescent="0.3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 x14ac:dyDescent="0.3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 x14ac:dyDescent="0.3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 x14ac:dyDescent="0.3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 x14ac:dyDescent="0.3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 x14ac:dyDescent="0.3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 x14ac:dyDescent="0.3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 x14ac:dyDescent="0.3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 x14ac:dyDescent="0.3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 x14ac:dyDescent="0.3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 x14ac:dyDescent="0.3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 x14ac:dyDescent="0.3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 x14ac:dyDescent="0.3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 x14ac:dyDescent="0.3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 x14ac:dyDescent="0.3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 x14ac:dyDescent="0.3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 x14ac:dyDescent="0.3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 x14ac:dyDescent="0.3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 x14ac:dyDescent="0.3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 x14ac:dyDescent="0.3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 x14ac:dyDescent="0.3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 x14ac:dyDescent="0.3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 x14ac:dyDescent="0.3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 x14ac:dyDescent="0.3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 x14ac:dyDescent="0.3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 x14ac:dyDescent="0.3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 x14ac:dyDescent="0.3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 x14ac:dyDescent="0.3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 x14ac:dyDescent="0.3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 x14ac:dyDescent="0.3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 x14ac:dyDescent="0.3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 x14ac:dyDescent="0.3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 x14ac:dyDescent="0.3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 x14ac:dyDescent="0.3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 x14ac:dyDescent="0.3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 x14ac:dyDescent="0.3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 x14ac:dyDescent="0.3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 x14ac:dyDescent="0.3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 x14ac:dyDescent="0.3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 x14ac:dyDescent="0.3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 x14ac:dyDescent="0.3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 x14ac:dyDescent="0.3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 x14ac:dyDescent="0.3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 x14ac:dyDescent="0.3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 x14ac:dyDescent="0.3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 x14ac:dyDescent="0.3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 x14ac:dyDescent="0.3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 x14ac:dyDescent="0.3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 x14ac:dyDescent="0.3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 x14ac:dyDescent="0.3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 x14ac:dyDescent="0.3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 x14ac:dyDescent="0.3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 x14ac:dyDescent="0.3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 x14ac:dyDescent="0.3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 x14ac:dyDescent="0.3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 x14ac:dyDescent="0.3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 x14ac:dyDescent="0.3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 x14ac:dyDescent="0.3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 x14ac:dyDescent="0.3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 x14ac:dyDescent="0.3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 x14ac:dyDescent="0.3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 x14ac:dyDescent="0.3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 x14ac:dyDescent="0.3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 x14ac:dyDescent="0.3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 x14ac:dyDescent="0.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 x14ac:dyDescent="0.3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 x14ac:dyDescent="0.3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 x14ac:dyDescent="0.3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 x14ac:dyDescent="0.3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 x14ac:dyDescent="0.3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 x14ac:dyDescent="0.3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 x14ac:dyDescent="0.3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 x14ac:dyDescent="0.3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 x14ac:dyDescent="0.3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 x14ac:dyDescent="0.3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 x14ac:dyDescent="0.3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 x14ac:dyDescent="0.3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 x14ac:dyDescent="0.3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 x14ac:dyDescent="0.3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 x14ac:dyDescent="0.3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 x14ac:dyDescent="0.3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 x14ac:dyDescent="0.3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 x14ac:dyDescent="0.3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 x14ac:dyDescent="0.3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 x14ac:dyDescent="0.3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 x14ac:dyDescent="0.3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 x14ac:dyDescent="0.3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 x14ac:dyDescent="0.3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 x14ac:dyDescent="0.3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 x14ac:dyDescent="0.3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 x14ac:dyDescent="0.3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 x14ac:dyDescent="0.3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 x14ac:dyDescent="0.3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 x14ac:dyDescent="0.3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 x14ac:dyDescent="0.3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 x14ac:dyDescent="0.3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 x14ac:dyDescent="0.3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 x14ac:dyDescent="0.3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 x14ac:dyDescent="0.3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 x14ac:dyDescent="0.3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 x14ac:dyDescent="0.3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 x14ac:dyDescent="0.3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 x14ac:dyDescent="0.3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 x14ac:dyDescent="0.3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 x14ac:dyDescent="0.3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 x14ac:dyDescent="0.3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 x14ac:dyDescent="0.3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 x14ac:dyDescent="0.3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 x14ac:dyDescent="0.3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 x14ac:dyDescent="0.3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 x14ac:dyDescent="0.3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 x14ac:dyDescent="0.3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 x14ac:dyDescent="0.3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 x14ac:dyDescent="0.3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 x14ac:dyDescent="0.3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 x14ac:dyDescent="0.3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 x14ac:dyDescent="0.3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 x14ac:dyDescent="0.3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 x14ac:dyDescent="0.3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 x14ac:dyDescent="0.3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 x14ac:dyDescent="0.3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 x14ac:dyDescent="0.3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 x14ac:dyDescent="0.3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 x14ac:dyDescent="0.3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 x14ac:dyDescent="0.3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 x14ac:dyDescent="0.3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 x14ac:dyDescent="0.3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 x14ac:dyDescent="0.3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 x14ac:dyDescent="0.3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 x14ac:dyDescent="0.3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 x14ac:dyDescent="0.3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 x14ac:dyDescent="0.3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 x14ac:dyDescent="0.3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 x14ac:dyDescent="0.3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 x14ac:dyDescent="0.3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 x14ac:dyDescent="0.3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 x14ac:dyDescent="0.3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 x14ac:dyDescent="0.3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 x14ac:dyDescent="0.3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 x14ac:dyDescent="0.3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 x14ac:dyDescent="0.3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 x14ac:dyDescent="0.3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 x14ac:dyDescent="0.3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 x14ac:dyDescent="0.3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 x14ac:dyDescent="0.3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 x14ac:dyDescent="0.3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 x14ac:dyDescent="0.3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 x14ac:dyDescent="0.3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 x14ac:dyDescent="0.3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 x14ac:dyDescent="0.3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 x14ac:dyDescent="0.3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 x14ac:dyDescent="0.3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 x14ac:dyDescent="0.3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 x14ac:dyDescent="0.3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 x14ac:dyDescent="0.3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 x14ac:dyDescent="0.3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 x14ac:dyDescent="0.3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 x14ac:dyDescent="0.3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 x14ac:dyDescent="0.3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 x14ac:dyDescent="0.3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 x14ac:dyDescent="0.3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 x14ac:dyDescent="0.3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 x14ac:dyDescent="0.3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 x14ac:dyDescent="0.3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 x14ac:dyDescent="0.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 x14ac:dyDescent="0.3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 x14ac:dyDescent="0.3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 x14ac:dyDescent="0.3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 x14ac:dyDescent="0.3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 x14ac:dyDescent="0.3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 x14ac:dyDescent="0.3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 x14ac:dyDescent="0.3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 x14ac:dyDescent="0.3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 x14ac:dyDescent="0.3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 x14ac:dyDescent="0.3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 x14ac:dyDescent="0.3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 x14ac:dyDescent="0.3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 x14ac:dyDescent="0.3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 x14ac:dyDescent="0.3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 x14ac:dyDescent="0.3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 x14ac:dyDescent="0.3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 x14ac:dyDescent="0.3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 x14ac:dyDescent="0.3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 x14ac:dyDescent="0.3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 x14ac:dyDescent="0.3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 x14ac:dyDescent="0.3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 x14ac:dyDescent="0.3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 x14ac:dyDescent="0.3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 x14ac:dyDescent="0.3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 x14ac:dyDescent="0.3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 x14ac:dyDescent="0.3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 x14ac:dyDescent="0.3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 x14ac:dyDescent="0.3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 x14ac:dyDescent="0.3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 x14ac:dyDescent="0.3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 x14ac:dyDescent="0.3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 x14ac:dyDescent="0.3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 x14ac:dyDescent="0.3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 x14ac:dyDescent="0.3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 x14ac:dyDescent="0.3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 x14ac:dyDescent="0.3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 x14ac:dyDescent="0.3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 x14ac:dyDescent="0.3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 x14ac:dyDescent="0.3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 x14ac:dyDescent="0.3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 x14ac:dyDescent="0.3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 x14ac:dyDescent="0.3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 x14ac:dyDescent="0.3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 x14ac:dyDescent="0.3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 x14ac:dyDescent="0.3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 x14ac:dyDescent="0.3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 x14ac:dyDescent="0.3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 x14ac:dyDescent="0.3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 x14ac:dyDescent="0.3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 x14ac:dyDescent="0.3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 x14ac:dyDescent="0.3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 x14ac:dyDescent="0.3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 x14ac:dyDescent="0.3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 x14ac:dyDescent="0.3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 x14ac:dyDescent="0.3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 x14ac:dyDescent="0.3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 x14ac:dyDescent="0.3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 x14ac:dyDescent="0.3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 x14ac:dyDescent="0.3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 x14ac:dyDescent="0.3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 x14ac:dyDescent="0.3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 x14ac:dyDescent="0.3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 x14ac:dyDescent="0.3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 x14ac:dyDescent="0.3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 x14ac:dyDescent="0.3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 x14ac:dyDescent="0.3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 x14ac:dyDescent="0.3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 x14ac:dyDescent="0.3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 x14ac:dyDescent="0.3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 x14ac:dyDescent="0.3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 x14ac:dyDescent="0.3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 x14ac:dyDescent="0.3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 x14ac:dyDescent="0.3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 x14ac:dyDescent="0.3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 x14ac:dyDescent="0.3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 x14ac:dyDescent="0.3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 x14ac:dyDescent="0.3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 x14ac:dyDescent="0.3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 x14ac:dyDescent="0.3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 x14ac:dyDescent="0.3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 x14ac:dyDescent="0.3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 x14ac:dyDescent="0.3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 x14ac:dyDescent="0.3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 x14ac:dyDescent="0.3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 x14ac:dyDescent="0.3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 x14ac:dyDescent="0.3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 x14ac:dyDescent="0.3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 x14ac:dyDescent="0.3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 x14ac:dyDescent="0.3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 x14ac:dyDescent="0.3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 x14ac:dyDescent="0.3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 x14ac:dyDescent="0.3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 x14ac:dyDescent="0.3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 x14ac:dyDescent="0.3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 x14ac:dyDescent="0.3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 x14ac:dyDescent="0.3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 x14ac:dyDescent="0.3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 x14ac:dyDescent="0.3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 x14ac:dyDescent="0.3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 x14ac:dyDescent="0.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 x14ac:dyDescent="0.3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 x14ac:dyDescent="0.3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 x14ac:dyDescent="0.3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 x14ac:dyDescent="0.3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 x14ac:dyDescent="0.3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 x14ac:dyDescent="0.3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 x14ac:dyDescent="0.3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 x14ac:dyDescent="0.3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 x14ac:dyDescent="0.3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 x14ac:dyDescent="0.3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 x14ac:dyDescent="0.3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 x14ac:dyDescent="0.3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 x14ac:dyDescent="0.3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 x14ac:dyDescent="0.3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 x14ac:dyDescent="0.3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 x14ac:dyDescent="0.3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 x14ac:dyDescent="0.3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 x14ac:dyDescent="0.3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 x14ac:dyDescent="0.3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 x14ac:dyDescent="0.3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 x14ac:dyDescent="0.3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 x14ac:dyDescent="0.3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 x14ac:dyDescent="0.3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 x14ac:dyDescent="0.3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 x14ac:dyDescent="0.3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 x14ac:dyDescent="0.3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 x14ac:dyDescent="0.3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 x14ac:dyDescent="0.3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 x14ac:dyDescent="0.3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 x14ac:dyDescent="0.3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 x14ac:dyDescent="0.3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 x14ac:dyDescent="0.3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 x14ac:dyDescent="0.3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 x14ac:dyDescent="0.3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 x14ac:dyDescent="0.3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 x14ac:dyDescent="0.3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 x14ac:dyDescent="0.3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 x14ac:dyDescent="0.3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 x14ac:dyDescent="0.3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 x14ac:dyDescent="0.3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 x14ac:dyDescent="0.3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 x14ac:dyDescent="0.3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 x14ac:dyDescent="0.3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 x14ac:dyDescent="0.3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 x14ac:dyDescent="0.3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 x14ac:dyDescent="0.3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 x14ac:dyDescent="0.3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 x14ac:dyDescent="0.3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 x14ac:dyDescent="0.3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 x14ac:dyDescent="0.3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 x14ac:dyDescent="0.3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 x14ac:dyDescent="0.3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 x14ac:dyDescent="0.3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 x14ac:dyDescent="0.3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 x14ac:dyDescent="0.3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 x14ac:dyDescent="0.3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 x14ac:dyDescent="0.3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 x14ac:dyDescent="0.3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 x14ac:dyDescent="0.3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 x14ac:dyDescent="0.3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 x14ac:dyDescent="0.3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 x14ac:dyDescent="0.3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customHeight="1" x14ac:dyDescent="0.3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customHeight="1" x14ac:dyDescent="0.3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</sheetData>
  <mergeCells count="19">
    <mergeCell ref="D33:N34"/>
    <mergeCell ref="A30:B30"/>
    <mergeCell ref="A35:A37"/>
    <mergeCell ref="B6:C6"/>
    <mergeCell ref="A7:A9"/>
    <mergeCell ref="A11:A13"/>
    <mergeCell ref="A15:A17"/>
    <mergeCell ref="A19:A21"/>
    <mergeCell ref="A23:A25"/>
    <mergeCell ref="A28:C28"/>
    <mergeCell ref="A31:B31"/>
    <mergeCell ref="A32:B32"/>
    <mergeCell ref="O5:P5"/>
    <mergeCell ref="Q5:S5"/>
    <mergeCell ref="A5:E5"/>
    <mergeCell ref="F5:H5"/>
    <mergeCell ref="I5:J5"/>
    <mergeCell ref="K5:L5"/>
    <mergeCell ref="M5:N5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99"/>
  <sheetViews>
    <sheetView workbookViewId="0">
      <selection activeCell="U7" sqref="U7"/>
    </sheetView>
  </sheetViews>
  <sheetFormatPr defaultColWidth="14.453125" defaultRowHeight="15" customHeight="1" x14ac:dyDescent="0.35"/>
  <cols>
    <col min="1" max="1" width="2.36328125" customWidth="1"/>
    <col min="2" max="2" width="16.453125" customWidth="1"/>
    <col min="3" max="3" width="10.6328125" customWidth="1"/>
    <col min="4" max="4" width="13.453125" customWidth="1"/>
    <col min="5" max="5" width="7.6328125" customWidth="1"/>
    <col min="6" max="6" width="7.36328125" customWidth="1"/>
    <col min="7" max="7" width="7.453125" customWidth="1"/>
    <col min="8" max="8" width="7.36328125" customWidth="1"/>
    <col min="9" max="9" width="8" customWidth="1"/>
    <col min="10" max="11" width="7.1796875" customWidth="1"/>
    <col min="12" max="12" width="7.6328125" customWidth="1"/>
    <col min="13" max="13" width="7.1796875" customWidth="1"/>
    <col min="14" max="14" width="6.6328125" customWidth="1"/>
    <col min="15" max="15" width="7.453125" customWidth="1"/>
    <col min="16" max="19" width="7.1796875" customWidth="1"/>
    <col min="20" max="20" width="2.453125" customWidth="1"/>
  </cols>
  <sheetData>
    <row r="1" spans="1:20" ht="14.25" customHeight="1" x14ac:dyDescent="0.3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14.25" customHeight="1" x14ac:dyDescent="0.3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14.25" customHeight="1" x14ac:dyDescent="0.3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4.25" customHeight="1" x14ac:dyDescent="0.3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ht="14.25" customHeight="1" x14ac:dyDescent="0.35">
      <c r="A5" s="294" t="s">
        <v>84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81"/>
    </row>
    <row r="6" spans="1:20" ht="26" x14ac:dyDescent="0.35">
      <c r="A6" s="82" t="s">
        <v>61</v>
      </c>
      <c r="B6" s="82" t="s">
        <v>62</v>
      </c>
      <c r="C6" s="82" t="s">
        <v>63</v>
      </c>
      <c r="D6" s="83" t="s">
        <v>13</v>
      </c>
      <c r="E6" s="84" t="s">
        <v>64</v>
      </c>
      <c r="F6" s="84" t="s">
        <v>65</v>
      </c>
      <c r="G6" s="84" t="s">
        <v>66</v>
      </c>
      <c r="H6" s="84" t="s">
        <v>67</v>
      </c>
      <c r="I6" s="84" t="s">
        <v>68</v>
      </c>
      <c r="J6" s="85" t="s">
        <v>69</v>
      </c>
      <c r="K6" s="86" t="s">
        <v>70</v>
      </c>
      <c r="L6" s="84" t="s">
        <v>71</v>
      </c>
      <c r="M6" s="84" t="s">
        <v>72</v>
      </c>
      <c r="N6" s="84" t="s">
        <v>73</v>
      </c>
      <c r="O6" s="84" t="s">
        <v>74</v>
      </c>
      <c r="P6" s="85" t="s">
        <v>75</v>
      </c>
      <c r="Q6" s="84" t="s">
        <v>73</v>
      </c>
      <c r="R6" s="84" t="s">
        <v>91</v>
      </c>
      <c r="S6" s="85" t="s">
        <v>92</v>
      </c>
      <c r="T6" s="81"/>
    </row>
    <row r="7" spans="1:20" ht="14.25" customHeight="1" x14ac:dyDescent="0.35">
      <c r="A7" s="87">
        <v>1</v>
      </c>
      <c r="B7" s="88" t="s">
        <v>76</v>
      </c>
      <c r="C7" s="87"/>
      <c r="D7" s="89"/>
      <c r="E7" s="91"/>
      <c r="F7" s="90"/>
      <c r="G7" s="91"/>
      <c r="H7" s="91"/>
      <c r="I7" s="91"/>
      <c r="J7" s="92"/>
      <c r="K7" s="93"/>
      <c r="L7" s="94"/>
      <c r="M7" s="94"/>
      <c r="N7" s="94"/>
      <c r="O7" s="94"/>
      <c r="P7" s="95"/>
      <c r="Q7" s="94"/>
      <c r="R7" s="94"/>
      <c r="S7" s="95"/>
      <c r="T7" s="81"/>
    </row>
    <row r="8" spans="1:20" ht="14.25" customHeight="1" x14ac:dyDescent="0.35">
      <c r="A8" s="96"/>
      <c r="B8" s="97" t="s">
        <v>77</v>
      </c>
      <c r="C8" s="98"/>
      <c r="D8" s="99"/>
      <c r="E8" s="101"/>
      <c r="F8" s="100"/>
      <c r="G8" s="101"/>
      <c r="H8" s="101"/>
      <c r="I8" s="101"/>
      <c r="J8" s="102"/>
      <c r="K8" s="100"/>
      <c r="L8" s="101"/>
      <c r="M8" s="101"/>
      <c r="N8" s="101"/>
      <c r="O8" s="101"/>
      <c r="P8" s="102"/>
      <c r="Q8" s="101"/>
      <c r="R8" s="101"/>
      <c r="S8" s="102"/>
      <c r="T8" s="81"/>
    </row>
    <row r="9" spans="1:20" ht="14.25" customHeight="1" x14ac:dyDescent="0.35">
      <c r="A9" s="96"/>
      <c r="B9" s="97"/>
      <c r="C9" s="98"/>
      <c r="D9" s="99"/>
      <c r="E9" s="101"/>
      <c r="F9" s="100"/>
      <c r="G9" s="101"/>
      <c r="H9" s="101"/>
      <c r="I9" s="101"/>
      <c r="J9" s="102"/>
      <c r="K9" s="100"/>
      <c r="L9" s="101"/>
      <c r="M9" s="101"/>
      <c r="N9" s="101"/>
      <c r="O9" s="101"/>
      <c r="P9" s="102"/>
      <c r="Q9" s="101"/>
      <c r="R9" s="101"/>
      <c r="S9" s="102"/>
      <c r="T9" s="81"/>
    </row>
    <row r="10" spans="1:20" ht="14.25" customHeight="1" x14ac:dyDescent="0.35">
      <c r="A10" s="96"/>
      <c r="B10" s="97"/>
      <c r="C10" s="98"/>
      <c r="D10" s="99"/>
      <c r="E10" s="101"/>
      <c r="F10" s="100"/>
      <c r="G10" s="101"/>
      <c r="H10" s="101"/>
      <c r="I10" s="101"/>
      <c r="J10" s="102"/>
      <c r="K10" s="100"/>
      <c r="L10" s="101"/>
      <c r="M10" s="101"/>
      <c r="N10" s="101"/>
      <c r="O10" s="101"/>
      <c r="P10" s="102"/>
      <c r="Q10" s="101"/>
      <c r="R10" s="101"/>
      <c r="S10" s="102"/>
      <c r="T10" s="81"/>
    </row>
    <row r="11" spans="1:20" ht="14.25" customHeight="1" x14ac:dyDescent="0.35">
      <c r="A11" s="103">
        <v>2</v>
      </c>
      <c r="B11" s="103" t="s">
        <v>78</v>
      </c>
      <c r="C11" s="104"/>
      <c r="D11" s="105"/>
      <c r="E11" s="107"/>
      <c r="F11" s="106"/>
      <c r="G11" s="107"/>
      <c r="H11" s="107"/>
      <c r="I11" s="107"/>
      <c r="J11" s="108"/>
      <c r="K11" s="106"/>
      <c r="L11" s="107"/>
      <c r="M11" s="107"/>
      <c r="N11" s="107"/>
      <c r="O11" s="107"/>
      <c r="P11" s="108"/>
      <c r="Q11" s="107"/>
      <c r="R11" s="107"/>
      <c r="S11" s="108"/>
      <c r="T11" s="81"/>
    </row>
    <row r="12" spans="1:20" ht="14.25" customHeight="1" x14ac:dyDescent="0.35">
      <c r="A12" s="96"/>
      <c r="B12" s="97" t="s">
        <v>79</v>
      </c>
      <c r="C12" s="109"/>
      <c r="D12" s="110"/>
      <c r="E12" s="112"/>
      <c r="F12" s="111"/>
      <c r="G12" s="112"/>
      <c r="H12" s="112"/>
      <c r="I12" s="112"/>
      <c r="J12" s="113"/>
      <c r="K12" s="111"/>
      <c r="L12" s="112"/>
      <c r="M12" s="112"/>
      <c r="N12" s="112"/>
      <c r="O12" s="114"/>
      <c r="P12" s="115"/>
      <c r="Q12" s="112"/>
      <c r="R12" s="114"/>
      <c r="S12" s="115"/>
      <c r="T12" s="81"/>
    </row>
    <row r="13" spans="1:20" ht="14.25" customHeight="1" x14ac:dyDescent="0.35">
      <c r="A13" s="96"/>
      <c r="B13" s="97"/>
      <c r="C13" s="109"/>
      <c r="D13" s="110"/>
      <c r="E13" s="112"/>
      <c r="F13" s="111"/>
      <c r="G13" s="112"/>
      <c r="H13" s="112"/>
      <c r="I13" s="112"/>
      <c r="J13" s="113"/>
      <c r="K13" s="111"/>
      <c r="L13" s="112"/>
      <c r="M13" s="112"/>
      <c r="N13" s="112"/>
      <c r="O13" s="114"/>
      <c r="P13" s="115"/>
      <c r="Q13" s="112"/>
      <c r="R13" s="114"/>
      <c r="S13" s="115"/>
      <c r="T13" s="81"/>
    </row>
    <row r="14" spans="1:20" ht="14.25" customHeight="1" x14ac:dyDescent="0.35">
      <c r="A14" s="96"/>
      <c r="B14" s="97"/>
      <c r="C14" s="109"/>
      <c r="D14" s="110"/>
      <c r="E14" s="114"/>
      <c r="F14" s="116"/>
      <c r="G14" s="114"/>
      <c r="H14" s="114"/>
      <c r="I14" s="114"/>
      <c r="J14" s="115"/>
      <c r="K14" s="111"/>
      <c r="L14" s="112"/>
      <c r="M14" s="112"/>
      <c r="N14" s="112"/>
      <c r="O14" s="112"/>
      <c r="P14" s="113"/>
      <c r="Q14" s="112"/>
      <c r="R14" s="112"/>
      <c r="S14" s="113"/>
      <c r="T14" s="81"/>
    </row>
    <row r="15" spans="1:20" ht="14.25" customHeight="1" x14ac:dyDescent="0.35">
      <c r="A15" s="96"/>
      <c r="B15" s="97"/>
      <c r="C15" s="109"/>
      <c r="D15" s="110"/>
      <c r="E15" s="114"/>
      <c r="F15" s="116"/>
      <c r="G15" s="114"/>
      <c r="H15" s="114"/>
      <c r="I15" s="114"/>
      <c r="J15" s="115"/>
      <c r="K15" s="111"/>
      <c r="L15" s="112"/>
      <c r="M15" s="112"/>
      <c r="N15" s="112"/>
      <c r="O15" s="112"/>
      <c r="P15" s="113"/>
      <c r="Q15" s="112"/>
      <c r="R15" s="112"/>
      <c r="S15" s="113"/>
      <c r="T15" s="81"/>
    </row>
    <row r="16" spans="1:20" ht="14.25" customHeight="1" x14ac:dyDescent="0.35">
      <c r="A16" s="96"/>
      <c r="B16" s="97"/>
      <c r="C16" s="109"/>
      <c r="D16" s="110"/>
      <c r="E16" s="114"/>
      <c r="F16" s="116"/>
      <c r="G16" s="114"/>
      <c r="H16" s="114"/>
      <c r="I16" s="114"/>
      <c r="J16" s="115"/>
      <c r="K16" s="116"/>
      <c r="L16" s="114"/>
      <c r="M16" s="114"/>
      <c r="N16" s="114"/>
      <c r="O16" s="114"/>
      <c r="P16" s="115"/>
      <c r="Q16" s="114"/>
      <c r="R16" s="114"/>
      <c r="S16" s="115"/>
      <c r="T16" s="81"/>
    </row>
    <row r="17" spans="1:20" ht="14.25" customHeight="1" x14ac:dyDescent="0.35">
      <c r="A17" s="117">
        <v>3</v>
      </c>
      <c r="B17" s="117" t="s">
        <v>80</v>
      </c>
      <c r="C17" s="118"/>
      <c r="D17" s="119"/>
      <c r="E17" s="114"/>
      <c r="F17" s="116"/>
      <c r="G17" s="114"/>
      <c r="H17" s="120"/>
      <c r="I17" s="120"/>
      <c r="J17" s="121"/>
      <c r="K17" s="122"/>
      <c r="L17" s="120"/>
      <c r="M17" s="120"/>
      <c r="N17" s="120"/>
      <c r="O17" s="120"/>
      <c r="P17" s="121"/>
      <c r="Q17" s="120"/>
      <c r="R17" s="120"/>
      <c r="S17" s="121"/>
      <c r="T17" s="81"/>
    </row>
    <row r="18" spans="1:20" ht="14.25" customHeight="1" x14ac:dyDescent="0.35">
      <c r="A18" s="96"/>
      <c r="B18" s="97" t="s">
        <v>14</v>
      </c>
      <c r="C18" s="109"/>
      <c r="D18" s="110"/>
      <c r="E18" s="114"/>
      <c r="F18" s="116"/>
      <c r="G18" s="114"/>
      <c r="H18" s="123"/>
      <c r="I18" s="123"/>
      <c r="J18" s="124"/>
      <c r="K18" s="125"/>
      <c r="L18" s="123"/>
      <c r="M18" s="123"/>
      <c r="N18" s="123"/>
      <c r="O18" s="123"/>
      <c r="P18" s="124"/>
      <c r="Q18" s="123"/>
      <c r="R18" s="123"/>
      <c r="S18" s="124"/>
      <c r="T18" s="81"/>
    </row>
    <row r="19" spans="1:20" ht="14.25" customHeight="1" x14ac:dyDescent="0.35">
      <c r="A19" s="96"/>
      <c r="B19" s="97"/>
      <c r="C19" s="109"/>
      <c r="D19" s="110"/>
      <c r="E19" s="114"/>
      <c r="F19" s="116"/>
      <c r="G19" s="114"/>
      <c r="H19" s="123"/>
      <c r="I19" s="123"/>
      <c r="J19" s="124"/>
      <c r="K19" s="125"/>
      <c r="L19" s="123"/>
      <c r="M19" s="123"/>
      <c r="N19" s="123"/>
      <c r="O19" s="123"/>
      <c r="P19" s="124"/>
      <c r="Q19" s="123"/>
      <c r="R19" s="123"/>
      <c r="S19" s="124"/>
      <c r="T19" s="81"/>
    </row>
    <row r="20" spans="1:20" ht="14.25" customHeight="1" x14ac:dyDescent="0.35">
      <c r="A20" s="96"/>
      <c r="B20" s="97"/>
      <c r="C20" s="109"/>
      <c r="D20" s="110"/>
      <c r="E20" s="114"/>
      <c r="F20" s="116"/>
      <c r="G20" s="114"/>
      <c r="H20" s="123"/>
      <c r="I20" s="123"/>
      <c r="J20" s="124"/>
      <c r="K20" s="125"/>
      <c r="L20" s="123"/>
      <c r="M20" s="123"/>
      <c r="N20" s="123"/>
      <c r="O20" s="123"/>
      <c r="P20" s="124"/>
      <c r="Q20" s="123"/>
      <c r="R20" s="123"/>
      <c r="S20" s="124"/>
      <c r="T20" s="81"/>
    </row>
    <row r="21" spans="1:20" ht="14.25" customHeight="1" x14ac:dyDescent="0.35">
      <c r="A21" s="96"/>
      <c r="B21" s="97"/>
      <c r="C21" s="109"/>
      <c r="D21" s="110"/>
      <c r="E21" s="114"/>
      <c r="F21" s="116"/>
      <c r="G21" s="114"/>
      <c r="H21" s="123"/>
      <c r="I21" s="123"/>
      <c r="J21" s="124"/>
      <c r="K21" s="125"/>
      <c r="L21" s="123"/>
      <c r="M21" s="123"/>
      <c r="N21" s="123"/>
      <c r="O21" s="123"/>
      <c r="P21" s="124"/>
      <c r="Q21" s="123"/>
      <c r="R21" s="123"/>
      <c r="S21" s="124"/>
      <c r="T21" s="81"/>
    </row>
    <row r="22" spans="1:20" ht="14.25" customHeight="1" x14ac:dyDescent="0.35">
      <c r="A22" s="96"/>
      <c r="B22" s="1"/>
      <c r="C22" s="109"/>
      <c r="D22" s="110"/>
      <c r="E22" s="114"/>
      <c r="F22" s="116"/>
      <c r="G22" s="114"/>
      <c r="H22" s="123"/>
      <c r="I22" s="123"/>
      <c r="J22" s="124"/>
      <c r="K22" s="125"/>
      <c r="L22" s="123"/>
      <c r="M22" s="123"/>
      <c r="N22" s="123"/>
      <c r="O22" s="123"/>
      <c r="P22" s="124"/>
      <c r="Q22" s="123"/>
      <c r="R22" s="123"/>
      <c r="S22" s="124"/>
      <c r="T22" s="81"/>
    </row>
    <row r="23" spans="1:20" ht="14.25" customHeight="1" x14ac:dyDescent="0.35">
      <c r="A23" s="126">
        <v>4</v>
      </c>
      <c r="B23" s="126" t="s">
        <v>81</v>
      </c>
      <c r="C23" s="127"/>
      <c r="D23" s="128"/>
      <c r="E23" s="114"/>
      <c r="F23" s="116"/>
      <c r="G23" s="114"/>
      <c r="H23" s="114"/>
      <c r="I23" s="114"/>
      <c r="J23" s="129"/>
      <c r="K23" s="130"/>
      <c r="L23" s="131"/>
      <c r="M23" s="131"/>
      <c r="N23" s="131"/>
      <c r="O23" s="131"/>
      <c r="P23" s="129"/>
      <c r="Q23" s="131"/>
      <c r="R23" s="131"/>
      <c r="S23" s="129"/>
      <c r="T23" s="81"/>
    </row>
    <row r="24" spans="1:20" ht="14.25" customHeight="1" x14ac:dyDescent="0.35">
      <c r="A24" s="96"/>
      <c r="B24" s="132" t="s">
        <v>15</v>
      </c>
      <c r="C24" s="109"/>
      <c r="D24" s="110"/>
      <c r="E24" s="114"/>
      <c r="F24" s="116"/>
      <c r="G24" s="114"/>
      <c r="H24" s="114"/>
      <c r="I24" s="114"/>
      <c r="J24" s="133"/>
      <c r="K24" s="134"/>
      <c r="L24" s="135"/>
      <c r="M24" s="135"/>
      <c r="N24" s="135"/>
      <c r="O24" s="135"/>
      <c r="P24" s="133"/>
      <c r="Q24" s="135"/>
      <c r="R24" s="135"/>
      <c r="S24" s="133"/>
      <c r="T24" s="81"/>
    </row>
    <row r="25" spans="1:20" ht="14.25" customHeight="1" x14ac:dyDescent="0.35">
      <c r="A25" s="96"/>
      <c r="B25" s="132"/>
      <c r="C25" s="109"/>
      <c r="D25" s="110"/>
      <c r="E25" s="114"/>
      <c r="F25" s="116"/>
      <c r="G25" s="114"/>
      <c r="H25" s="114"/>
      <c r="I25" s="114"/>
      <c r="J25" s="133"/>
      <c r="K25" s="134"/>
      <c r="L25" s="135"/>
      <c r="M25" s="135"/>
      <c r="N25" s="135"/>
      <c r="O25" s="135"/>
      <c r="P25" s="133"/>
      <c r="Q25" s="135"/>
      <c r="R25" s="135"/>
      <c r="S25" s="133"/>
      <c r="T25" s="81"/>
    </row>
    <row r="26" spans="1:20" ht="14.25" customHeight="1" x14ac:dyDescent="0.35">
      <c r="A26" s="96"/>
      <c r="B26" s="97"/>
      <c r="C26" s="98"/>
      <c r="D26" s="99"/>
      <c r="E26" s="114"/>
      <c r="F26" s="116"/>
      <c r="G26" s="114"/>
      <c r="H26" s="114"/>
      <c r="I26" s="114"/>
      <c r="J26" s="115"/>
      <c r="K26" s="116"/>
      <c r="L26" s="135"/>
      <c r="M26" s="135"/>
      <c r="N26" s="135"/>
      <c r="O26" s="135"/>
      <c r="P26" s="133"/>
      <c r="Q26" s="135"/>
      <c r="R26" s="135"/>
      <c r="S26" s="133"/>
      <c r="T26" s="81"/>
    </row>
    <row r="27" spans="1:20" ht="14.25" customHeight="1" x14ac:dyDescent="0.35">
      <c r="A27" s="96"/>
      <c r="B27" s="97"/>
      <c r="C27" s="109"/>
      <c r="D27" s="110"/>
      <c r="E27" s="114"/>
      <c r="F27" s="116"/>
      <c r="G27" s="114"/>
      <c r="H27" s="114"/>
      <c r="I27" s="114"/>
      <c r="J27" s="115"/>
      <c r="K27" s="116"/>
      <c r="L27" s="135"/>
      <c r="M27" s="135"/>
      <c r="N27" s="135"/>
      <c r="O27" s="135"/>
      <c r="P27" s="133"/>
      <c r="Q27" s="135"/>
      <c r="R27" s="135"/>
      <c r="S27" s="133"/>
      <c r="T27" s="81"/>
    </row>
    <row r="28" spans="1:20" ht="14.25" customHeight="1" x14ac:dyDescent="0.35">
      <c r="A28" s="96"/>
      <c r="B28" s="97"/>
      <c r="C28" s="109"/>
      <c r="D28" s="110"/>
      <c r="E28" s="114"/>
      <c r="F28" s="116"/>
      <c r="G28" s="114"/>
      <c r="H28" s="114"/>
      <c r="I28" s="114"/>
      <c r="J28" s="115"/>
      <c r="K28" s="116"/>
      <c r="L28" s="135"/>
      <c r="M28" s="135"/>
      <c r="N28" s="135"/>
      <c r="O28" s="135"/>
      <c r="P28" s="136"/>
      <c r="Q28" s="135"/>
      <c r="R28" s="135"/>
      <c r="S28" s="136"/>
      <c r="T28" s="81"/>
    </row>
    <row r="29" spans="1:20" ht="14.25" customHeight="1" x14ac:dyDescent="0.35">
      <c r="A29" s="137">
        <v>5</v>
      </c>
      <c r="B29" s="137" t="s">
        <v>82</v>
      </c>
      <c r="C29" s="138"/>
      <c r="D29" s="139"/>
      <c r="E29" s="114"/>
      <c r="F29" s="116"/>
      <c r="G29" s="114"/>
      <c r="H29" s="114"/>
      <c r="I29" s="114"/>
      <c r="J29" s="115"/>
      <c r="K29" s="116"/>
      <c r="L29" s="140"/>
      <c r="M29" s="140"/>
      <c r="N29" s="140"/>
      <c r="O29" s="140"/>
      <c r="P29" s="141"/>
      <c r="Q29" s="140"/>
      <c r="R29" s="140"/>
      <c r="S29" s="141"/>
      <c r="T29" s="81"/>
    </row>
    <row r="30" spans="1:20" ht="14.25" customHeight="1" x14ac:dyDescent="0.35">
      <c r="A30" s="96"/>
      <c r="B30" s="97" t="s">
        <v>16</v>
      </c>
      <c r="C30" s="109"/>
      <c r="D30" s="110"/>
      <c r="E30" s="114"/>
      <c r="F30" s="116"/>
      <c r="G30" s="114"/>
      <c r="H30" s="114"/>
      <c r="I30" s="114"/>
      <c r="J30" s="115"/>
      <c r="K30" s="116"/>
      <c r="L30" s="142"/>
      <c r="M30" s="142"/>
      <c r="N30" s="142"/>
      <c r="O30" s="142"/>
      <c r="P30" s="143"/>
      <c r="Q30" s="142"/>
      <c r="R30" s="142"/>
      <c r="S30" s="143"/>
      <c r="T30" s="81"/>
    </row>
    <row r="31" spans="1:20" ht="14.25" customHeight="1" x14ac:dyDescent="0.35">
      <c r="A31" s="96"/>
      <c r="B31" s="97"/>
      <c r="C31" s="109"/>
      <c r="D31" s="110"/>
      <c r="E31" s="114"/>
      <c r="F31" s="116"/>
      <c r="G31" s="114"/>
      <c r="H31" s="114"/>
      <c r="I31" s="114"/>
      <c r="J31" s="115"/>
      <c r="K31" s="116"/>
      <c r="L31" s="142"/>
      <c r="M31" s="142"/>
      <c r="N31" s="142"/>
      <c r="O31" s="142"/>
      <c r="P31" s="143"/>
      <c r="Q31" s="142"/>
      <c r="R31" s="142"/>
      <c r="S31" s="143"/>
      <c r="T31" s="81"/>
    </row>
    <row r="32" spans="1:20" ht="14.25" customHeight="1" x14ac:dyDescent="0.35">
      <c r="A32" s="96"/>
      <c r="B32" s="97"/>
      <c r="C32" s="109"/>
      <c r="D32" s="110"/>
      <c r="E32" s="114"/>
      <c r="F32" s="116"/>
      <c r="G32" s="114"/>
      <c r="H32" s="114"/>
      <c r="I32" s="114"/>
      <c r="J32" s="115"/>
      <c r="K32" s="116"/>
      <c r="L32" s="114"/>
      <c r="M32" s="144"/>
      <c r="N32" s="144"/>
      <c r="O32" s="144"/>
      <c r="P32" s="145"/>
      <c r="Q32" s="144"/>
      <c r="R32" s="144"/>
      <c r="S32" s="145"/>
      <c r="T32" s="81"/>
    </row>
    <row r="33" spans="1:20" ht="14.25" customHeight="1" x14ac:dyDescent="0.35">
      <c r="A33" s="96"/>
      <c r="B33" s="97"/>
      <c r="C33" s="146"/>
      <c r="D33" s="110"/>
      <c r="E33" s="114"/>
      <c r="F33" s="116"/>
      <c r="G33" s="114"/>
      <c r="H33" s="114"/>
      <c r="I33" s="114"/>
      <c r="J33" s="115"/>
      <c r="K33" s="116"/>
      <c r="L33" s="142"/>
      <c r="M33" s="142"/>
      <c r="N33" s="142"/>
      <c r="O33" s="142"/>
      <c r="P33" s="143"/>
      <c r="Q33" s="142"/>
      <c r="R33" s="142"/>
      <c r="S33" s="143"/>
      <c r="T33" s="81"/>
    </row>
    <row r="34" spans="1:20" ht="14.25" customHeight="1" x14ac:dyDescent="0.3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</row>
    <row r="35" spans="1:20" ht="14.25" customHeight="1" x14ac:dyDescent="0.3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1:20" ht="14.25" customHeight="1" x14ac:dyDescent="0.3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pans="1:20" ht="14.25" customHeight="1" x14ac:dyDescent="0.3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pans="1:20" ht="14.25" customHeight="1" x14ac:dyDescent="0.3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</row>
    <row r="39" spans="1:20" ht="14.25" customHeight="1" x14ac:dyDescent="0.3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</row>
    <row r="40" spans="1:20" ht="14.25" customHeight="1" x14ac:dyDescent="0.3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</row>
    <row r="41" spans="1:20" ht="14.25" customHeight="1" x14ac:dyDescent="0.3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</row>
    <row r="42" spans="1:20" ht="14.25" customHeight="1" x14ac:dyDescent="0.3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</row>
    <row r="43" spans="1:20" ht="14.25" customHeight="1" x14ac:dyDescent="0.3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</row>
    <row r="44" spans="1:20" ht="14.25" customHeight="1" x14ac:dyDescent="0.3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</row>
    <row r="45" spans="1:20" ht="14.25" customHeight="1" x14ac:dyDescent="0.3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</row>
    <row r="46" spans="1:20" ht="14.25" customHeight="1" x14ac:dyDescent="0.3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spans="1:20" ht="14.25" customHeight="1" x14ac:dyDescent="0.3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</row>
    <row r="48" spans="1:20" ht="14.25" customHeight="1" x14ac:dyDescent="0.3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</row>
    <row r="49" spans="1:20" ht="14.25" customHeight="1" x14ac:dyDescent="0.3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</row>
    <row r="50" spans="1:20" ht="14.25" customHeight="1" x14ac:dyDescent="0.3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</row>
    <row r="51" spans="1:20" ht="14.25" customHeight="1" x14ac:dyDescent="0.3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1:20" ht="14.25" customHeight="1" x14ac:dyDescent="0.3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1:20" ht="14.25" customHeight="1" x14ac:dyDescent="0.3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1:20" ht="14.25" customHeight="1" x14ac:dyDescent="0.3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1:20" ht="14.25" customHeight="1" x14ac:dyDescent="0.3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pans="1:20" ht="14.25" customHeight="1" x14ac:dyDescent="0.3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</row>
    <row r="57" spans="1:20" ht="14.25" customHeight="1" x14ac:dyDescent="0.3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</row>
    <row r="58" spans="1:20" ht="14.25" customHeight="1" x14ac:dyDescent="0.3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</row>
    <row r="59" spans="1:20" ht="14.25" customHeight="1" x14ac:dyDescent="0.3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</row>
    <row r="60" spans="1:20" ht="14.25" customHeight="1" x14ac:dyDescent="0.3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1:20" ht="14.25" customHeight="1" x14ac:dyDescent="0.3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</row>
    <row r="62" spans="1:20" ht="14.25" customHeight="1" x14ac:dyDescent="0.3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</row>
    <row r="63" spans="1:20" ht="14.25" customHeight="1" x14ac:dyDescent="0.3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pans="1:20" ht="14.25" customHeight="1" x14ac:dyDescent="0.3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</row>
    <row r="65" spans="1:20" ht="14.25" customHeight="1" x14ac:dyDescent="0.3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</row>
    <row r="66" spans="1:20" ht="14.25" customHeight="1" x14ac:dyDescent="0.3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</row>
    <row r="67" spans="1:20" ht="14.25" customHeight="1" x14ac:dyDescent="0.3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</row>
    <row r="68" spans="1:20" ht="14.25" customHeight="1" x14ac:dyDescent="0.3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</row>
    <row r="69" spans="1:20" ht="14.25" customHeight="1" x14ac:dyDescent="0.3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</row>
    <row r="70" spans="1:20" ht="14.25" customHeight="1" x14ac:dyDescent="0.3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</row>
    <row r="71" spans="1:20" ht="14.25" customHeight="1" x14ac:dyDescent="0.3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</row>
    <row r="72" spans="1:20" ht="14.25" customHeight="1" x14ac:dyDescent="0.3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</row>
    <row r="73" spans="1:20" ht="14.25" customHeight="1" x14ac:dyDescent="0.3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</row>
    <row r="74" spans="1:20" ht="14.25" customHeight="1" x14ac:dyDescent="0.3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</row>
    <row r="75" spans="1:20" ht="14.25" customHeight="1" x14ac:dyDescent="0.3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</row>
    <row r="76" spans="1:20" ht="14.25" customHeight="1" x14ac:dyDescent="0.3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</row>
    <row r="77" spans="1:20" ht="14.25" customHeight="1" x14ac:dyDescent="0.3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</row>
    <row r="78" spans="1:20" ht="14.25" customHeight="1" x14ac:dyDescent="0.3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</row>
    <row r="79" spans="1:20" ht="14.25" customHeight="1" x14ac:dyDescent="0.3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</row>
    <row r="80" spans="1:20" ht="14.25" customHeight="1" x14ac:dyDescent="0.3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</row>
    <row r="81" spans="1:20" ht="14.25" customHeight="1" x14ac:dyDescent="0.3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</row>
    <row r="82" spans="1:20" ht="14.25" customHeight="1" x14ac:dyDescent="0.3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</row>
    <row r="83" spans="1:20" ht="14.25" customHeight="1" x14ac:dyDescent="0.3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</row>
    <row r="84" spans="1:20" ht="14.25" customHeight="1" x14ac:dyDescent="0.3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</row>
    <row r="85" spans="1:20" ht="14.25" customHeight="1" x14ac:dyDescent="0.3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</row>
    <row r="86" spans="1:20" ht="14.25" customHeight="1" x14ac:dyDescent="0.3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</row>
    <row r="87" spans="1:20" ht="14.25" customHeight="1" x14ac:dyDescent="0.3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</row>
    <row r="88" spans="1:20" ht="14.25" customHeight="1" x14ac:dyDescent="0.3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</row>
    <row r="89" spans="1:20" ht="14.25" customHeight="1" x14ac:dyDescent="0.3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</row>
    <row r="90" spans="1:20" ht="14.25" customHeight="1" x14ac:dyDescent="0.3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</row>
    <row r="91" spans="1:20" ht="14.25" customHeight="1" x14ac:dyDescent="0.3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</row>
    <row r="92" spans="1:20" ht="14.25" customHeight="1" x14ac:dyDescent="0.3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</row>
    <row r="93" spans="1:20" ht="14.25" customHeight="1" x14ac:dyDescent="0.3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</row>
    <row r="94" spans="1:20" ht="14.25" customHeight="1" x14ac:dyDescent="0.3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</row>
    <row r="95" spans="1:20" ht="14.25" customHeight="1" x14ac:dyDescent="0.3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</row>
    <row r="96" spans="1:20" ht="14.25" customHeight="1" x14ac:dyDescent="0.3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</row>
    <row r="97" spans="1:20" ht="14.25" customHeight="1" x14ac:dyDescent="0.3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</row>
    <row r="98" spans="1:20" ht="14.25" customHeight="1" x14ac:dyDescent="0.3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</row>
    <row r="99" spans="1:20" ht="14.25" customHeight="1" x14ac:dyDescent="0.3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</row>
    <row r="100" spans="1:20" ht="14.25" customHeight="1" x14ac:dyDescent="0.3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</row>
    <row r="101" spans="1:20" ht="14.25" customHeight="1" x14ac:dyDescent="0.3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</row>
    <row r="102" spans="1:20" ht="14.25" customHeight="1" x14ac:dyDescent="0.3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</row>
    <row r="103" spans="1:20" ht="14.25" customHeight="1" x14ac:dyDescent="0.3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</row>
    <row r="104" spans="1:20" ht="14.25" customHeight="1" x14ac:dyDescent="0.3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</row>
    <row r="105" spans="1:20" ht="14.25" customHeight="1" x14ac:dyDescent="0.3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</row>
    <row r="106" spans="1:20" ht="14.25" customHeight="1" x14ac:dyDescent="0.3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</row>
    <row r="107" spans="1:20" ht="14.25" customHeight="1" x14ac:dyDescent="0.3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</row>
    <row r="108" spans="1:20" ht="14.25" customHeight="1" x14ac:dyDescent="0.3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</row>
    <row r="109" spans="1:20" ht="14.25" customHeight="1" x14ac:dyDescent="0.3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</row>
    <row r="110" spans="1:20" ht="14.25" customHeight="1" x14ac:dyDescent="0.3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</row>
    <row r="111" spans="1:20" ht="14.25" customHeight="1" x14ac:dyDescent="0.3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</row>
    <row r="112" spans="1:20" ht="14.25" customHeight="1" x14ac:dyDescent="0.3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</row>
    <row r="113" spans="1:20" ht="14.25" customHeight="1" x14ac:dyDescent="0.3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</row>
    <row r="114" spans="1:20" ht="14.25" customHeight="1" x14ac:dyDescent="0.3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</row>
    <row r="115" spans="1:20" ht="14.25" customHeight="1" x14ac:dyDescent="0.3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</row>
    <row r="116" spans="1:20" ht="14.25" customHeight="1" x14ac:dyDescent="0.3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</row>
    <row r="117" spans="1:20" ht="14.25" customHeight="1" x14ac:dyDescent="0.3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</row>
    <row r="118" spans="1:20" ht="14.25" customHeight="1" x14ac:dyDescent="0.3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</row>
    <row r="119" spans="1:20" ht="14.25" customHeight="1" x14ac:dyDescent="0.3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</row>
    <row r="120" spans="1:20" ht="14.25" customHeight="1" x14ac:dyDescent="0.3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</row>
    <row r="121" spans="1:20" ht="14.25" customHeight="1" x14ac:dyDescent="0.3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</row>
    <row r="122" spans="1:20" ht="14.25" customHeight="1" x14ac:dyDescent="0.3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</row>
    <row r="123" spans="1:20" ht="14.25" customHeight="1" x14ac:dyDescent="0.3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</row>
    <row r="124" spans="1:20" ht="14.25" customHeight="1" x14ac:dyDescent="0.3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</row>
    <row r="125" spans="1:20" ht="14.25" customHeight="1" x14ac:dyDescent="0.3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</row>
    <row r="126" spans="1:20" ht="14.25" customHeight="1" x14ac:dyDescent="0.3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</row>
    <row r="127" spans="1:20" ht="14.25" customHeight="1" x14ac:dyDescent="0.3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</row>
    <row r="128" spans="1:20" ht="14.25" customHeight="1" x14ac:dyDescent="0.3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</row>
    <row r="129" spans="1:20" ht="14.25" customHeight="1" x14ac:dyDescent="0.3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</row>
    <row r="130" spans="1:20" ht="14.25" customHeight="1" x14ac:dyDescent="0.3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</row>
    <row r="131" spans="1:20" ht="14.25" customHeight="1" x14ac:dyDescent="0.3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</row>
    <row r="132" spans="1:20" ht="14.25" customHeight="1" x14ac:dyDescent="0.3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</row>
    <row r="133" spans="1:20" ht="14.25" customHeight="1" x14ac:dyDescent="0.3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</row>
    <row r="134" spans="1:20" ht="14.25" customHeight="1" x14ac:dyDescent="0.3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</row>
    <row r="135" spans="1:20" ht="14.25" customHeight="1" x14ac:dyDescent="0.3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</row>
    <row r="136" spans="1:20" ht="14.25" customHeight="1" x14ac:dyDescent="0.3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</row>
    <row r="137" spans="1:20" ht="14.25" customHeight="1" x14ac:dyDescent="0.3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</row>
    <row r="138" spans="1:20" ht="14.25" customHeight="1" x14ac:dyDescent="0.3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</row>
    <row r="139" spans="1:20" ht="14.25" customHeight="1" x14ac:dyDescent="0.3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</row>
    <row r="140" spans="1:20" ht="14.25" customHeight="1" x14ac:dyDescent="0.3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</row>
    <row r="141" spans="1:20" ht="14.25" customHeight="1" x14ac:dyDescent="0.3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</row>
    <row r="142" spans="1:20" ht="14.25" customHeight="1" x14ac:dyDescent="0.3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</row>
    <row r="143" spans="1:20" ht="14.25" customHeight="1" x14ac:dyDescent="0.3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</row>
    <row r="144" spans="1:20" ht="14.25" customHeight="1" x14ac:dyDescent="0.3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</row>
    <row r="145" spans="1:20" ht="14.25" customHeight="1" x14ac:dyDescent="0.3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</row>
    <row r="146" spans="1:20" ht="14.25" customHeight="1" x14ac:dyDescent="0.3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</row>
    <row r="147" spans="1:20" ht="14.25" customHeight="1" x14ac:dyDescent="0.3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</row>
    <row r="148" spans="1:20" ht="14.25" customHeight="1" x14ac:dyDescent="0.3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</row>
    <row r="149" spans="1:20" ht="14.25" customHeight="1" x14ac:dyDescent="0.3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</row>
    <row r="150" spans="1:20" ht="14.25" customHeight="1" x14ac:dyDescent="0.3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</row>
    <row r="151" spans="1:20" ht="14.25" customHeight="1" x14ac:dyDescent="0.3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</row>
    <row r="152" spans="1:20" ht="14.25" customHeight="1" x14ac:dyDescent="0.3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</row>
    <row r="153" spans="1:20" ht="14.25" customHeight="1" x14ac:dyDescent="0.3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</row>
    <row r="154" spans="1:20" ht="14.25" customHeight="1" x14ac:dyDescent="0.3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</row>
    <row r="155" spans="1:20" ht="14.25" customHeight="1" x14ac:dyDescent="0.3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</row>
    <row r="156" spans="1:20" ht="14.25" customHeight="1" x14ac:dyDescent="0.3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</row>
    <row r="157" spans="1:20" ht="14.25" customHeight="1" x14ac:dyDescent="0.3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</row>
    <row r="158" spans="1:20" ht="14.25" customHeight="1" x14ac:dyDescent="0.3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</row>
    <row r="159" spans="1:20" ht="14.25" customHeight="1" x14ac:dyDescent="0.3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</row>
    <row r="160" spans="1:20" ht="14.25" customHeight="1" x14ac:dyDescent="0.3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pans="1:20" ht="14.25" customHeight="1" x14ac:dyDescent="0.3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</row>
    <row r="162" spans="1:20" ht="14.25" customHeight="1" x14ac:dyDescent="0.3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</row>
    <row r="163" spans="1:20" ht="14.25" customHeight="1" x14ac:dyDescent="0.3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</row>
    <row r="164" spans="1:20" ht="14.25" customHeight="1" x14ac:dyDescent="0.3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</row>
    <row r="165" spans="1:20" ht="14.25" customHeight="1" x14ac:dyDescent="0.3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</row>
    <row r="166" spans="1:20" ht="14.25" customHeight="1" x14ac:dyDescent="0.3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</row>
    <row r="167" spans="1:20" ht="14.25" customHeight="1" x14ac:dyDescent="0.3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</row>
    <row r="168" spans="1:20" ht="14.25" customHeight="1" x14ac:dyDescent="0.3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</row>
    <row r="169" spans="1:20" ht="14.25" customHeight="1" x14ac:dyDescent="0.3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</row>
    <row r="170" spans="1:20" ht="14.25" customHeight="1" x14ac:dyDescent="0.3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</row>
    <row r="171" spans="1:20" ht="14.25" customHeight="1" x14ac:dyDescent="0.3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</row>
    <row r="172" spans="1:20" ht="14.25" customHeight="1" x14ac:dyDescent="0.3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</row>
    <row r="173" spans="1:20" ht="14.25" customHeight="1" x14ac:dyDescent="0.3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</row>
    <row r="174" spans="1:20" ht="14.25" customHeight="1" x14ac:dyDescent="0.3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</row>
    <row r="175" spans="1:20" ht="14.25" customHeight="1" x14ac:dyDescent="0.3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</row>
    <row r="176" spans="1:20" ht="14.25" customHeight="1" x14ac:dyDescent="0.3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</row>
    <row r="177" spans="1:20" ht="14.25" customHeight="1" x14ac:dyDescent="0.3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</row>
    <row r="178" spans="1:20" ht="14.25" customHeight="1" x14ac:dyDescent="0.3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</row>
    <row r="179" spans="1:20" ht="14.25" customHeight="1" x14ac:dyDescent="0.3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</row>
    <row r="180" spans="1:20" ht="14.25" customHeight="1" x14ac:dyDescent="0.3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</row>
    <row r="181" spans="1:20" ht="14.25" customHeight="1" x14ac:dyDescent="0.3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</row>
    <row r="182" spans="1:20" ht="14.25" customHeight="1" x14ac:dyDescent="0.3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</row>
    <row r="183" spans="1:20" ht="14.25" customHeight="1" x14ac:dyDescent="0.3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</row>
    <row r="184" spans="1:20" ht="14.25" customHeight="1" x14ac:dyDescent="0.3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</row>
    <row r="185" spans="1:20" ht="14.25" customHeight="1" x14ac:dyDescent="0.3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</row>
    <row r="186" spans="1:20" ht="14.25" customHeight="1" x14ac:dyDescent="0.3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</row>
    <row r="187" spans="1:20" ht="14.25" customHeight="1" x14ac:dyDescent="0.3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</row>
    <row r="188" spans="1:20" ht="14.25" customHeight="1" x14ac:dyDescent="0.3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</row>
    <row r="189" spans="1:20" ht="14.25" customHeight="1" x14ac:dyDescent="0.3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</row>
    <row r="190" spans="1:20" ht="14.25" customHeight="1" x14ac:dyDescent="0.3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</row>
    <row r="191" spans="1:20" ht="14.25" customHeight="1" x14ac:dyDescent="0.3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</row>
    <row r="192" spans="1:20" ht="14.25" customHeight="1" x14ac:dyDescent="0.3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</row>
    <row r="193" spans="1:20" ht="14.25" customHeight="1" x14ac:dyDescent="0.3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</row>
    <row r="194" spans="1:20" ht="14.25" customHeight="1" x14ac:dyDescent="0.3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</row>
    <row r="195" spans="1:20" ht="14.25" customHeight="1" x14ac:dyDescent="0.3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</row>
    <row r="196" spans="1:20" ht="14.25" customHeight="1" x14ac:dyDescent="0.3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</row>
    <row r="197" spans="1:20" ht="14.25" customHeight="1" x14ac:dyDescent="0.3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</row>
    <row r="198" spans="1:20" ht="14.25" customHeight="1" x14ac:dyDescent="0.3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</row>
    <row r="199" spans="1:20" ht="14.25" customHeight="1" x14ac:dyDescent="0.3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</row>
    <row r="200" spans="1:20" ht="14.25" customHeight="1" x14ac:dyDescent="0.3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</row>
    <row r="201" spans="1:20" ht="14.25" customHeight="1" x14ac:dyDescent="0.3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</row>
    <row r="202" spans="1:20" ht="14.25" customHeight="1" x14ac:dyDescent="0.3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</row>
    <row r="203" spans="1:20" ht="14.25" customHeight="1" x14ac:dyDescent="0.3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</row>
    <row r="204" spans="1:20" ht="14.25" customHeight="1" x14ac:dyDescent="0.3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</row>
    <row r="205" spans="1:20" ht="14.25" customHeight="1" x14ac:dyDescent="0.3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</row>
    <row r="206" spans="1:20" ht="14.25" customHeight="1" x14ac:dyDescent="0.3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</row>
    <row r="207" spans="1:20" ht="14.25" customHeight="1" x14ac:dyDescent="0.3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</row>
    <row r="208" spans="1:20" ht="14.25" customHeight="1" x14ac:dyDescent="0.3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</row>
    <row r="209" spans="1:20" ht="14.25" customHeight="1" x14ac:dyDescent="0.3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</row>
    <row r="210" spans="1:20" ht="14.25" customHeight="1" x14ac:dyDescent="0.3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pans="1:20" ht="14.25" customHeight="1" x14ac:dyDescent="0.3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</row>
    <row r="212" spans="1:20" ht="14.25" customHeight="1" x14ac:dyDescent="0.3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</row>
    <row r="213" spans="1:20" ht="14.25" customHeight="1" x14ac:dyDescent="0.3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</row>
    <row r="214" spans="1:20" ht="14.25" customHeight="1" x14ac:dyDescent="0.3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1:20" ht="14.25" customHeight="1" x14ac:dyDescent="0.3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</row>
    <row r="216" spans="1:20" ht="14.25" customHeight="1" x14ac:dyDescent="0.3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</row>
    <row r="217" spans="1:20" ht="14.25" customHeight="1" x14ac:dyDescent="0.3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</row>
    <row r="218" spans="1:20" ht="14.25" customHeight="1" x14ac:dyDescent="0.3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</row>
    <row r="219" spans="1:20" ht="14.25" customHeight="1" x14ac:dyDescent="0.3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</row>
    <row r="220" spans="1:20" ht="14.25" customHeight="1" x14ac:dyDescent="0.3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</row>
    <row r="221" spans="1:20" ht="14.25" customHeight="1" x14ac:dyDescent="0.35">
      <c r="A221" s="81"/>
      <c r="B221" s="81"/>
      <c r="C221" s="81"/>
      <c r="D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</row>
    <row r="222" spans="1:20" ht="14.25" customHeight="1" x14ac:dyDescent="0.35">
      <c r="A222" s="81"/>
      <c r="B222" s="81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</row>
    <row r="223" spans="1:20" ht="14.25" customHeight="1" x14ac:dyDescent="0.3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</row>
    <row r="224" spans="1:20" ht="14.25" customHeight="1" x14ac:dyDescent="0.3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pans="1:20" ht="14.25" customHeight="1" x14ac:dyDescent="0.35">
      <c r="A225" s="81"/>
      <c r="B225" s="81"/>
      <c r="C225" s="81"/>
      <c r="D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</row>
    <row r="226" spans="1:20" ht="14.25" customHeight="1" x14ac:dyDescent="0.35">
      <c r="A226" s="81"/>
      <c r="B226" s="81"/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</row>
    <row r="227" spans="1:20" ht="14.25" customHeight="1" x14ac:dyDescent="0.35">
      <c r="A227" s="81"/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</row>
    <row r="228" spans="1:20" ht="14.25" customHeight="1" x14ac:dyDescent="0.35">
      <c r="A228" s="81"/>
      <c r="B228" s="81"/>
      <c r="C228" s="81"/>
      <c r="D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</row>
    <row r="229" spans="1:20" ht="14.25" customHeight="1" x14ac:dyDescent="0.35">
      <c r="A229" s="81"/>
      <c r="B229" s="81"/>
      <c r="C229" s="81"/>
      <c r="D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</row>
    <row r="230" spans="1:20" ht="14.25" customHeight="1" x14ac:dyDescent="0.35">
      <c r="A230" s="81"/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</row>
    <row r="231" spans="1:20" ht="14.25" customHeight="1" x14ac:dyDescent="0.35">
      <c r="A231" s="81"/>
      <c r="B231" s="81"/>
      <c r="C231" s="81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</row>
    <row r="232" spans="1:20" ht="14.25" customHeight="1" x14ac:dyDescent="0.35">
      <c r="A232" s="81"/>
      <c r="B232" s="81"/>
      <c r="C232" s="81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</row>
    <row r="233" spans="1:20" ht="14.25" customHeight="1" x14ac:dyDescent="0.35">
      <c r="A233" s="81"/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</row>
    <row r="234" spans="1:20" ht="14.25" customHeight="1" x14ac:dyDescent="0.3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</row>
    <row r="235" spans="1:20" ht="14.25" customHeight="1" x14ac:dyDescent="0.35">
      <c r="A235" s="81"/>
      <c r="B235" s="81"/>
      <c r="C235" s="81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</row>
    <row r="236" spans="1:20" ht="14.25" customHeight="1" x14ac:dyDescent="0.35">
      <c r="A236" s="81"/>
      <c r="B236" s="81"/>
      <c r="C236" s="81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</row>
    <row r="237" spans="1:20" ht="14.25" customHeight="1" x14ac:dyDescent="0.35">
      <c r="A237" s="81"/>
      <c r="B237" s="81"/>
      <c r="C237" s="81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</row>
    <row r="238" spans="1:20" ht="14.25" customHeight="1" x14ac:dyDescent="0.35">
      <c r="A238" s="81"/>
      <c r="B238" s="81"/>
      <c r="C238" s="81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</row>
    <row r="239" spans="1:20" ht="14.25" customHeight="1" x14ac:dyDescent="0.35">
      <c r="A239" s="81"/>
      <c r="B239" s="81"/>
      <c r="C239" s="81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</row>
    <row r="240" spans="1:20" ht="14.25" customHeight="1" x14ac:dyDescent="0.35">
      <c r="A240" s="81"/>
      <c r="B240" s="81"/>
      <c r="C240" s="81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</row>
    <row r="241" spans="1:20" ht="14.25" customHeight="1" x14ac:dyDescent="0.35">
      <c r="A241" s="81"/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</row>
    <row r="242" spans="1:20" ht="14.25" customHeight="1" x14ac:dyDescent="0.35">
      <c r="A242" s="81"/>
      <c r="B242" s="81"/>
      <c r="C242" s="81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</row>
    <row r="243" spans="1:20" ht="14.25" customHeight="1" x14ac:dyDescent="0.3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</row>
    <row r="244" spans="1:20" ht="14.25" customHeight="1" x14ac:dyDescent="0.3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</row>
    <row r="245" spans="1:20" ht="14.25" customHeight="1" x14ac:dyDescent="0.35">
      <c r="A245" s="81"/>
      <c r="B245" s="81"/>
      <c r="C245" s="81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</row>
    <row r="246" spans="1:20" ht="14.25" customHeight="1" x14ac:dyDescent="0.35">
      <c r="A246" s="81"/>
      <c r="B246" s="81"/>
      <c r="C246" s="81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</row>
    <row r="247" spans="1:20" ht="14.25" customHeight="1" x14ac:dyDescent="0.35">
      <c r="A247" s="81"/>
      <c r="B247" s="81"/>
      <c r="C247" s="81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</row>
    <row r="248" spans="1:20" ht="14.25" customHeight="1" x14ac:dyDescent="0.35">
      <c r="A248" s="81"/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</row>
    <row r="249" spans="1:20" ht="14.25" customHeight="1" x14ac:dyDescent="0.35">
      <c r="A249" s="81"/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</row>
    <row r="250" spans="1:20" ht="14.25" customHeight="1" x14ac:dyDescent="0.35">
      <c r="A250" s="81"/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</row>
    <row r="251" spans="1:20" ht="14.25" customHeight="1" x14ac:dyDescent="0.35">
      <c r="A251" s="81"/>
      <c r="B251" s="81"/>
      <c r="C251" s="81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</row>
    <row r="252" spans="1:20" ht="14.25" customHeight="1" x14ac:dyDescent="0.35">
      <c r="A252" s="81"/>
      <c r="B252" s="81"/>
      <c r="C252" s="81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</row>
    <row r="253" spans="1:20" ht="14.25" customHeight="1" x14ac:dyDescent="0.35">
      <c r="A253" s="81"/>
      <c r="B253" s="81"/>
      <c r="C253" s="81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</row>
    <row r="254" spans="1:20" ht="14.25" customHeight="1" x14ac:dyDescent="0.3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</row>
    <row r="255" spans="1:20" ht="14.25" customHeight="1" x14ac:dyDescent="0.35">
      <c r="A255" s="81"/>
      <c r="B255" s="81"/>
      <c r="C255" s="81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</row>
    <row r="256" spans="1:20" ht="14.25" customHeight="1" x14ac:dyDescent="0.35">
      <c r="A256" s="81"/>
      <c r="B256" s="81"/>
      <c r="C256" s="81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</row>
    <row r="257" spans="1:20" ht="14.25" customHeight="1" x14ac:dyDescent="0.35">
      <c r="A257" s="81"/>
      <c r="B257" s="81"/>
      <c r="C257" s="81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</row>
    <row r="258" spans="1:20" ht="14.25" customHeight="1" x14ac:dyDescent="0.35">
      <c r="A258" s="81"/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</row>
    <row r="259" spans="1:20" ht="14.25" customHeight="1" x14ac:dyDescent="0.35">
      <c r="A259" s="81"/>
      <c r="B259" s="81"/>
      <c r="C259" s="81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</row>
    <row r="260" spans="1:20" ht="14.25" customHeight="1" x14ac:dyDescent="0.3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pans="1:20" ht="14.25" customHeight="1" x14ac:dyDescent="0.35">
      <c r="A261" s="81"/>
      <c r="B261" s="81"/>
      <c r="C261" s="81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</row>
    <row r="262" spans="1:20" ht="14.25" customHeight="1" x14ac:dyDescent="0.35">
      <c r="A262" s="81"/>
      <c r="B262" s="81"/>
      <c r="C262" s="81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</row>
    <row r="263" spans="1:20" ht="14.25" customHeight="1" x14ac:dyDescent="0.35">
      <c r="A263" s="81"/>
      <c r="B263" s="81"/>
      <c r="C263" s="81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</row>
    <row r="264" spans="1:20" ht="14.25" customHeight="1" x14ac:dyDescent="0.3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</row>
    <row r="265" spans="1:20" ht="14.25" customHeight="1" x14ac:dyDescent="0.35">
      <c r="A265" s="81"/>
      <c r="B265" s="81"/>
      <c r="C265" s="81"/>
      <c r="D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</row>
    <row r="266" spans="1:20" ht="14.25" customHeight="1" x14ac:dyDescent="0.3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</row>
    <row r="267" spans="1:20" ht="14.25" customHeight="1" x14ac:dyDescent="0.3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</row>
    <row r="268" spans="1:20" ht="14.25" customHeight="1" x14ac:dyDescent="0.3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</row>
    <row r="269" spans="1:20" ht="14.25" customHeight="1" x14ac:dyDescent="0.3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</row>
    <row r="270" spans="1:20" ht="14.25" customHeight="1" x14ac:dyDescent="0.35">
      <c r="A270" s="81"/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</row>
    <row r="271" spans="1:20" ht="14.25" customHeight="1" x14ac:dyDescent="0.35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</row>
    <row r="272" spans="1:20" ht="14.25" customHeight="1" x14ac:dyDescent="0.35">
      <c r="A272" s="81"/>
      <c r="B272" s="81"/>
      <c r="C272" s="81"/>
      <c r="D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</row>
    <row r="273" spans="1:20" ht="14.25" customHeight="1" x14ac:dyDescent="0.35">
      <c r="A273" s="81"/>
      <c r="B273" s="81"/>
      <c r="C273" s="81"/>
      <c r="D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</row>
    <row r="274" spans="1:20" ht="14.25" customHeight="1" x14ac:dyDescent="0.3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</row>
    <row r="275" spans="1:20" ht="14.25" customHeight="1" x14ac:dyDescent="0.35">
      <c r="A275" s="81"/>
      <c r="B275" s="81"/>
      <c r="C275" s="81"/>
      <c r="D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</row>
    <row r="276" spans="1:20" ht="14.25" customHeight="1" x14ac:dyDescent="0.35">
      <c r="A276" s="81"/>
      <c r="B276" s="81"/>
      <c r="C276" s="81"/>
      <c r="D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</row>
    <row r="277" spans="1:20" ht="14.25" customHeight="1" x14ac:dyDescent="0.35">
      <c r="A277" s="81"/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</row>
    <row r="278" spans="1:20" ht="14.25" customHeight="1" x14ac:dyDescent="0.35">
      <c r="A278" s="81"/>
      <c r="B278" s="81"/>
      <c r="C278" s="81"/>
      <c r="D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</row>
    <row r="279" spans="1:20" ht="14.25" customHeight="1" x14ac:dyDescent="0.35">
      <c r="A279" s="81"/>
      <c r="B279" s="81"/>
      <c r="C279" s="81"/>
      <c r="D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</row>
    <row r="280" spans="1:20" ht="14.25" customHeight="1" x14ac:dyDescent="0.35">
      <c r="A280" s="81"/>
      <c r="B280" s="81"/>
      <c r="C280" s="81"/>
      <c r="D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</row>
    <row r="281" spans="1:20" ht="14.25" customHeight="1" x14ac:dyDescent="0.35">
      <c r="A281" s="81"/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</row>
    <row r="282" spans="1:20" ht="14.25" customHeight="1" x14ac:dyDescent="0.35">
      <c r="A282" s="81"/>
      <c r="B282" s="81"/>
      <c r="C282" s="81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</row>
    <row r="283" spans="1:20" ht="14.25" customHeight="1" x14ac:dyDescent="0.35">
      <c r="A283" s="81"/>
      <c r="B283" s="81"/>
      <c r="C283" s="81"/>
      <c r="D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</row>
    <row r="284" spans="1:20" ht="14.25" customHeight="1" x14ac:dyDescent="0.35">
      <c r="A284" s="81"/>
      <c r="B284" s="81"/>
      <c r="C284" s="81"/>
      <c r="D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</row>
    <row r="285" spans="1:20" ht="14.25" customHeight="1" x14ac:dyDescent="0.35">
      <c r="A285" s="81"/>
      <c r="B285" s="81"/>
      <c r="C285" s="81"/>
      <c r="D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</row>
    <row r="286" spans="1:20" ht="14.25" customHeight="1" x14ac:dyDescent="0.35">
      <c r="A286" s="81"/>
      <c r="B286" s="81"/>
      <c r="C286" s="81"/>
      <c r="D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</row>
    <row r="287" spans="1:20" ht="14.25" customHeight="1" x14ac:dyDescent="0.35">
      <c r="A287" s="81"/>
      <c r="B287" s="81"/>
      <c r="C287" s="81"/>
      <c r="D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</row>
    <row r="288" spans="1:20" ht="14.25" customHeight="1" x14ac:dyDescent="0.35">
      <c r="A288" s="81"/>
      <c r="B288" s="81"/>
      <c r="C288" s="81"/>
      <c r="D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</row>
    <row r="289" spans="1:20" ht="14.25" customHeight="1" x14ac:dyDescent="0.35">
      <c r="A289" s="81"/>
      <c r="B289" s="81"/>
      <c r="C289" s="81"/>
      <c r="D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</row>
    <row r="290" spans="1:20" ht="14.25" customHeight="1" x14ac:dyDescent="0.35">
      <c r="A290" s="81"/>
      <c r="B290" s="81"/>
      <c r="C290" s="81"/>
      <c r="D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</row>
    <row r="291" spans="1:20" ht="14.25" customHeight="1" x14ac:dyDescent="0.35">
      <c r="A291" s="81"/>
      <c r="B291" s="81"/>
      <c r="C291" s="81"/>
      <c r="D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</row>
    <row r="292" spans="1:20" ht="14.25" customHeight="1" x14ac:dyDescent="0.35">
      <c r="A292" s="81"/>
      <c r="B292" s="81"/>
      <c r="C292" s="81"/>
      <c r="D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</row>
    <row r="293" spans="1:20" ht="14.25" customHeight="1" x14ac:dyDescent="0.35">
      <c r="A293" s="81"/>
      <c r="B293" s="81"/>
      <c r="C293" s="81"/>
      <c r="D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</row>
    <row r="294" spans="1:20" ht="14.25" customHeight="1" x14ac:dyDescent="0.35">
      <c r="A294" s="81"/>
      <c r="B294" s="81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</row>
    <row r="295" spans="1:20" ht="14.25" customHeight="1" x14ac:dyDescent="0.3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</row>
    <row r="296" spans="1:20" ht="14.25" customHeight="1" x14ac:dyDescent="0.35">
      <c r="A296" s="81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</row>
    <row r="297" spans="1:20" ht="14.25" customHeight="1" x14ac:dyDescent="0.35">
      <c r="A297" s="81"/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</row>
    <row r="298" spans="1:20" ht="14.25" customHeight="1" x14ac:dyDescent="0.35">
      <c r="A298" s="81"/>
      <c r="B298" s="81"/>
      <c r="C298" s="81"/>
      <c r="D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</row>
    <row r="299" spans="1:20" ht="14.25" customHeight="1" x14ac:dyDescent="0.35">
      <c r="A299" s="81"/>
      <c r="B299" s="81"/>
      <c r="C299" s="81"/>
      <c r="D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</row>
    <row r="300" spans="1:20" ht="14.25" customHeight="1" x14ac:dyDescent="0.35">
      <c r="A300" s="81"/>
      <c r="B300" s="81"/>
      <c r="C300" s="81"/>
      <c r="D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</row>
    <row r="301" spans="1:20" ht="14.25" customHeight="1" x14ac:dyDescent="0.35">
      <c r="A301" s="81"/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</row>
    <row r="302" spans="1:20" ht="14.25" customHeight="1" x14ac:dyDescent="0.35">
      <c r="A302" s="81"/>
      <c r="B302" s="81"/>
      <c r="C302" s="81"/>
      <c r="D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</row>
    <row r="303" spans="1:20" ht="14.25" customHeight="1" x14ac:dyDescent="0.35">
      <c r="A303" s="81"/>
      <c r="B303" s="81"/>
      <c r="C303" s="81"/>
      <c r="D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</row>
    <row r="304" spans="1:20" ht="14.25" customHeight="1" x14ac:dyDescent="0.35">
      <c r="A304" s="81"/>
      <c r="B304" s="81"/>
      <c r="C304" s="81"/>
      <c r="D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</row>
    <row r="305" spans="1:20" ht="14.25" customHeight="1" x14ac:dyDescent="0.35">
      <c r="A305" s="81"/>
      <c r="B305" s="81"/>
      <c r="C305" s="81"/>
      <c r="D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</row>
    <row r="306" spans="1:20" ht="14.25" customHeight="1" x14ac:dyDescent="0.35">
      <c r="A306" s="81"/>
      <c r="B306" s="81"/>
      <c r="C306" s="81"/>
      <c r="D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</row>
    <row r="307" spans="1:20" ht="14.25" customHeight="1" x14ac:dyDescent="0.35">
      <c r="A307" s="81"/>
      <c r="B307" s="81"/>
      <c r="C307" s="81"/>
      <c r="D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</row>
    <row r="308" spans="1:20" ht="14.25" customHeight="1" x14ac:dyDescent="0.35">
      <c r="A308" s="81"/>
      <c r="B308" s="81"/>
      <c r="C308" s="81"/>
      <c r="D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</row>
    <row r="309" spans="1:20" ht="14.25" customHeight="1" x14ac:dyDescent="0.35">
      <c r="A309" s="81"/>
      <c r="B309" s="81"/>
      <c r="C309" s="81"/>
      <c r="D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</row>
    <row r="310" spans="1:20" ht="14.25" customHeight="1" x14ac:dyDescent="0.35">
      <c r="A310" s="81"/>
      <c r="B310" s="81"/>
      <c r="C310" s="81"/>
      <c r="D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</row>
    <row r="311" spans="1:20" ht="14.25" customHeight="1" x14ac:dyDescent="0.35">
      <c r="A311" s="81"/>
      <c r="B311" s="81"/>
      <c r="C311" s="81"/>
      <c r="D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</row>
    <row r="312" spans="1:20" ht="14.25" customHeight="1" x14ac:dyDescent="0.35">
      <c r="A312" s="81"/>
      <c r="B312" s="81"/>
      <c r="C312" s="81"/>
      <c r="D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</row>
    <row r="313" spans="1:20" ht="14.25" customHeight="1" x14ac:dyDescent="0.35">
      <c r="A313" s="81"/>
      <c r="B313" s="81"/>
      <c r="C313" s="81"/>
      <c r="D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</row>
    <row r="314" spans="1:20" ht="14.25" customHeight="1" x14ac:dyDescent="0.35">
      <c r="A314" s="81"/>
      <c r="B314" s="81"/>
      <c r="C314" s="81"/>
      <c r="D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</row>
    <row r="315" spans="1:20" ht="14.25" customHeight="1" x14ac:dyDescent="0.35">
      <c r="A315" s="81"/>
      <c r="B315" s="81"/>
      <c r="C315" s="81"/>
      <c r="D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</row>
    <row r="316" spans="1:20" ht="14.25" customHeight="1" x14ac:dyDescent="0.35">
      <c r="A316" s="81"/>
      <c r="B316" s="81"/>
      <c r="C316" s="81"/>
      <c r="D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</row>
    <row r="317" spans="1:20" ht="14.25" customHeight="1" x14ac:dyDescent="0.35">
      <c r="A317" s="81"/>
      <c r="B317" s="81"/>
      <c r="C317" s="81"/>
      <c r="D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</row>
    <row r="318" spans="1:20" ht="14.25" customHeight="1" x14ac:dyDescent="0.35">
      <c r="A318" s="81"/>
      <c r="B318" s="81"/>
      <c r="C318" s="81"/>
      <c r="D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</row>
    <row r="319" spans="1:20" ht="14.25" customHeight="1" x14ac:dyDescent="0.35">
      <c r="A319" s="81"/>
      <c r="B319" s="81"/>
      <c r="C319" s="81"/>
      <c r="D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</row>
    <row r="320" spans="1:20" ht="14.25" customHeight="1" x14ac:dyDescent="0.35">
      <c r="A320" s="81"/>
      <c r="B320" s="81"/>
      <c r="C320" s="81"/>
      <c r="D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</row>
    <row r="321" spans="1:20" ht="14.25" customHeight="1" x14ac:dyDescent="0.35">
      <c r="A321" s="81"/>
      <c r="B321" s="81"/>
      <c r="C321" s="81"/>
      <c r="D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</row>
    <row r="322" spans="1:20" ht="14.25" customHeight="1" x14ac:dyDescent="0.35">
      <c r="A322" s="81"/>
      <c r="B322" s="81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</row>
    <row r="323" spans="1:20" ht="14.25" customHeight="1" x14ac:dyDescent="0.35">
      <c r="A323" s="81"/>
      <c r="B323" s="81"/>
      <c r="C323" s="81"/>
      <c r="D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  <c r="O323" s="81"/>
      <c r="P323" s="81"/>
      <c r="Q323" s="81"/>
      <c r="R323" s="81"/>
      <c r="S323" s="81"/>
      <c r="T323" s="81"/>
    </row>
    <row r="324" spans="1:20" ht="14.25" customHeight="1" x14ac:dyDescent="0.35">
      <c r="A324" s="81"/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</row>
    <row r="325" spans="1:20" ht="14.25" customHeight="1" x14ac:dyDescent="0.35">
      <c r="A325" s="81"/>
      <c r="B325" s="81"/>
      <c r="C325" s="81"/>
      <c r="D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  <c r="O325" s="81"/>
      <c r="P325" s="81"/>
      <c r="Q325" s="81"/>
      <c r="R325" s="81"/>
      <c r="S325" s="81"/>
      <c r="T325" s="81"/>
    </row>
    <row r="326" spans="1:20" ht="14.25" customHeight="1" x14ac:dyDescent="0.35">
      <c r="A326" s="81"/>
      <c r="B326" s="81"/>
      <c r="C326" s="81"/>
      <c r="D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  <c r="O326" s="81"/>
      <c r="P326" s="81"/>
      <c r="Q326" s="81"/>
      <c r="R326" s="81"/>
      <c r="S326" s="81"/>
      <c r="T326" s="81"/>
    </row>
    <row r="327" spans="1:20" ht="14.25" customHeight="1" x14ac:dyDescent="0.35">
      <c r="A327" s="81"/>
      <c r="B327" s="81"/>
      <c r="C327" s="81"/>
      <c r="D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</row>
    <row r="328" spans="1:20" ht="14.25" customHeight="1" x14ac:dyDescent="0.35">
      <c r="A328" s="81"/>
      <c r="B328" s="81"/>
      <c r="C328" s="81"/>
      <c r="D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  <c r="O328" s="81"/>
      <c r="P328" s="81"/>
      <c r="Q328" s="81"/>
      <c r="R328" s="81"/>
      <c r="S328" s="81"/>
      <c r="T328" s="81"/>
    </row>
    <row r="329" spans="1:20" ht="14.25" customHeight="1" x14ac:dyDescent="0.3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  <c r="Q329" s="81"/>
      <c r="R329" s="81"/>
      <c r="S329" s="81"/>
      <c r="T329" s="81"/>
    </row>
    <row r="330" spans="1:20" ht="14.25" customHeight="1" x14ac:dyDescent="0.35">
      <c r="A330" s="81"/>
      <c r="B330" s="81"/>
      <c r="C330" s="81"/>
      <c r="D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  <c r="O330" s="81"/>
      <c r="P330" s="81"/>
      <c r="Q330" s="81"/>
      <c r="R330" s="81"/>
      <c r="S330" s="81"/>
      <c r="T330" s="81"/>
    </row>
    <row r="331" spans="1:20" ht="14.25" customHeight="1" x14ac:dyDescent="0.35">
      <c r="A331" s="81"/>
      <c r="B331" s="81"/>
      <c r="C331" s="81"/>
      <c r="D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81"/>
    </row>
    <row r="332" spans="1:20" ht="14.25" customHeight="1" x14ac:dyDescent="0.35">
      <c r="A332" s="81"/>
      <c r="B332" s="81"/>
      <c r="C332" s="81"/>
      <c r="D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  <c r="O332" s="81"/>
      <c r="P332" s="81"/>
      <c r="Q332" s="81"/>
      <c r="R332" s="81"/>
      <c r="S332" s="81"/>
      <c r="T332" s="81"/>
    </row>
    <row r="333" spans="1:20" ht="14.25" customHeight="1" x14ac:dyDescent="0.35">
      <c r="A333" s="81"/>
      <c r="B333" s="81"/>
      <c r="C333" s="81"/>
      <c r="D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  <c r="O333" s="81"/>
      <c r="P333" s="81"/>
      <c r="Q333" s="81"/>
      <c r="R333" s="81"/>
      <c r="S333" s="81"/>
      <c r="T333" s="81"/>
    </row>
    <row r="334" spans="1:20" ht="14.25" customHeight="1" x14ac:dyDescent="0.3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1"/>
    </row>
    <row r="335" spans="1:20" ht="14.25" customHeight="1" x14ac:dyDescent="0.35">
      <c r="A335" s="81"/>
      <c r="B335" s="81"/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</row>
    <row r="336" spans="1:20" ht="14.25" customHeight="1" x14ac:dyDescent="0.35">
      <c r="A336" s="81"/>
      <c r="B336" s="81"/>
      <c r="C336" s="81"/>
      <c r="D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  <c r="O336" s="81"/>
      <c r="P336" s="81"/>
      <c r="Q336" s="81"/>
      <c r="R336" s="81"/>
      <c r="S336" s="81"/>
      <c r="T336" s="81"/>
    </row>
    <row r="337" spans="1:20" ht="14.25" customHeight="1" x14ac:dyDescent="0.35">
      <c r="A337" s="81"/>
      <c r="B337" s="81"/>
      <c r="C337" s="81"/>
      <c r="D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  <c r="O337" s="81"/>
      <c r="P337" s="81"/>
      <c r="Q337" s="81"/>
      <c r="R337" s="81"/>
      <c r="S337" s="81"/>
      <c r="T337" s="81"/>
    </row>
    <row r="338" spans="1:20" ht="14.25" customHeight="1" x14ac:dyDescent="0.35">
      <c r="A338" s="81"/>
      <c r="B338" s="81"/>
      <c r="C338" s="81"/>
      <c r="D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</row>
    <row r="339" spans="1:20" ht="14.25" customHeight="1" x14ac:dyDescent="0.35">
      <c r="A339" s="81"/>
      <c r="B339" s="81"/>
      <c r="C339" s="81"/>
      <c r="D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  <c r="O339" s="81"/>
      <c r="P339" s="81"/>
      <c r="Q339" s="81"/>
      <c r="R339" s="81"/>
      <c r="S339" s="81"/>
      <c r="T339" s="81"/>
    </row>
    <row r="340" spans="1:20" ht="14.25" customHeight="1" x14ac:dyDescent="0.35">
      <c r="A340" s="81"/>
      <c r="B340" s="81"/>
      <c r="C340" s="81"/>
      <c r="D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  <c r="O340" s="81"/>
      <c r="P340" s="81"/>
      <c r="Q340" s="81"/>
      <c r="R340" s="81"/>
      <c r="S340" s="81"/>
      <c r="T340" s="81"/>
    </row>
    <row r="341" spans="1:20" ht="14.25" customHeight="1" x14ac:dyDescent="0.35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  <c r="O341" s="81"/>
      <c r="P341" s="81"/>
      <c r="Q341" s="81"/>
      <c r="R341" s="81"/>
      <c r="S341" s="81"/>
      <c r="T341" s="81"/>
    </row>
    <row r="342" spans="1:20" ht="14.25" customHeight="1" x14ac:dyDescent="0.35">
      <c r="A342" s="81"/>
      <c r="B342" s="81"/>
      <c r="C342" s="81"/>
      <c r="D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  <c r="O342" s="81"/>
      <c r="P342" s="81"/>
      <c r="Q342" s="81"/>
      <c r="R342" s="81"/>
      <c r="S342" s="81"/>
      <c r="T342" s="81"/>
    </row>
    <row r="343" spans="1:20" ht="14.25" customHeight="1" x14ac:dyDescent="0.35">
      <c r="A343" s="81"/>
      <c r="B343" s="81"/>
      <c r="C343" s="81"/>
      <c r="D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  <c r="O343" s="81"/>
      <c r="P343" s="81"/>
      <c r="Q343" s="81"/>
      <c r="R343" s="81"/>
      <c r="S343" s="81"/>
      <c r="T343" s="81"/>
    </row>
    <row r="344" spans="1:20" ht="14.25" customHeight="1" x14ac:dyDescent="0.3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</row>
    <row r="345" spans="1:20" ht="14.25" customHeight="1" x14ac:dyDescent="0.35">
      <c r="A345" s="81"/>
      <c r="B345" s="81"/>
      <c r="C345" s="81"/>
      <c r="D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</row>
    <row r="346" spans="1:20" ht="14.25" customHeight="1" x14ac:dyDescent="0.35">
      <c r="A346" s="81"/>
      <c r="B346" s="81"/>
      <c r="C346" s="81"/>
      <c r="D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</row>
    <row r="347" spans="1:20" ht="14.25" customHeight="1" x14ac:dyDescent="0.35">
      <c r="A347" s="81"/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</row>
    <row r="348" spans="1:20" ht="14.25" customHeight="1" x14ac:dyDescent="0.35">
      <c r="A348" s="81"/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</row>
    <row r="349" spans="1:20" ht="14.25" customHeight="1" x14ac:dyDescent="0.35">
      <c r="A349" s="81"/>
      <c r="B349" s="81"/>
      <c r="C349" s="81"/>
      <c r="D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</row>
    <row r="350" spans="1:20" ht="14.25" customHeight="1" x14ac:dyDescent="0.35">
      <c r="A350" s="81"/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</row>
    <row r="351" spans="1:20" ht="14.25" customHeight="1" x14ac:dyDescent="0.35">
      <c r="A351" s="81"/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</row>
    <row r="352" spans="1:20" ht="14.25" customHeight="1" x14ac:dyDescent="0.35">
      <c r="A352" s="81"/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</row>
    <row r="353" spans="1:20" ht="14.25" customHeight="1" x14ac:dyDescent="0.35">
      <c r="A353" s="81"/>
      <c r="B353" s="81"/>
      <c r="C353" s="81"/>
      <c r="D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</row>
    <row r="354" spans="1:20" ht="14.25" customHeight="1" x14ac:dyDescent="0.3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</row>
    <row r="355" spans="1:20" ht="14.25" customHeight="1" x14ac:dyDescent="0.35">
      <c r="A355" s="81"/>
      <c r="B355" s="81"/>
      <c r="C355" s="81"/>
      <c r="D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</row>
    <row r="356" spans="1:20" ht="14.25" customHeight="1" x14ac:dyDescent="0.35">
      <c r="A356" s="81"/>
      <c r="B356" s="81"/>
      <c r="C356" s="81"/>
      <c r="D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</row>
    <row r="357" spans="1:20" ht="14.25" customHeight="1" x14ac:dyDescent="0.35">
      <c r="A357" s="81"/>
      <c r="B357" s="81"/>
      <c r="C357" s="81"/>
      <c r="D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</row>
    <row r="358" spans="1:20" ht="14.25" customHeight="1" x14ac:dyDescent="0.35">
      <c r="A358" s="81"/>
      <c r="B358" s="81"/>
      <c r="C358" s="81"/>
      <c r="D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</row>
    <row r="359" spans="1:20" ht="14.25" customHeight="1" x14ac:dyDescent="0.35">
      <c r="A359" s="81"/>
      <c r="B359" s="81"/>
      <c r="C359" s="81"/>
      <c r="D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</row>
    <row r="360" spans="1:20" ht="14.25" customHeight="1" x14ac:dyDescent="0.35">
      <c r="A360" s="81"/>
      <c r="B360" s="81"/>
      <c r="C360" s="81"/>
      <c r="D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</row>
    <row r="361" spans="1:20" ht="14.25" customHeight="1" x14ac:dyDescent="0.35">
      <c r="A361" s="81"/>
      <c r="B361" s="81"/>
      <c r="C361" s="81"/>
      <c r="D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</row>
    <row r="362" spans="1:20" ht="14.25" customHeight="1" x14ac:dyDescent="0.35">
      <c r="A362" s="81"/>
      <c r="B362" s="81"/>
      <c r="C362" s="81"/>
      <c r="D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</row>
    <row r="363" spans="1:20" ht="14.25" customHeight="1" x14ac:dyDescent="0.35">
      <c r="A363" s="81"/>
      <c r="B363" s="81"/>
      <c r="C363" s="81"/>
      <c r="D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</row>
    <row r="364" spans="1:20" ht="14.25" customHeight="1" x14ac:dyDescent="0.3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</row>
    <row r="365" spans="1:20" ht="14.25" customHeight="1" x14ac:dyDescent="0.35">
      <c r="A365" s="81"/>
      <c r="B365" s="81"/>
      <c r="C365" s="81"/>
      <c r="D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</row>
    <row r="366" spans="1:20" ht="14.25" customHeight="1" x14ac:dyDescent="0.35">
      <c r="A366" s="81"/>
      <c r="B366" s="81"/>
      <c r="C366" s="81"/>
      <c r="D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</row>
    <row r="367" spans="1:20" ht="14.25" customHeight="1" x14ac:dyDescent="0.35">
      <c r="A367" s="81"/>
      <c r="B367" s="81"/>
      <c r="C367" s="81"/>
      <c r="D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</row>
    <row r="368" spans="1:20" ht="14.25" customHeight="1" x14ac:dyDescent="0.35">
      <c r="A368" s="81"/>
      <c r="B368" s="81"/>
      <c r="C368" s="81"/>
      <c r="D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</row>
    <row r="369" spans="1:20" ht="14.25" customHeight="1" x14ac:dyDescent="0.35">
      <c r="A369" s="81"/>
      <c r="B369" s="81"/>
      <c r="C369" s="81"/>
      <c r="D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</row>
    <row r="370" spans="1:20" ht="14.25" customHeight="1" x14ac:dyDescent="0.35">
      <c r="A370" s="81"/>
      <c r="B370" s="81"/>
      <c r="C370" s="81"/>
      <c r="D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</row>
    <row r="371" spans="1:20" ht="14.25" customHeight="1" x14ac:dyDescent="0.35">
      <c r="A371" s="81"/>
      <c r="B371" s="81"/>
      <c r="C371" s="81"/>
      <c r="D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</row>
    <row r="372" spans="1:20" ht="14.25" customHeight="1" x14ac:dyDescent="0.35">
      <c r="A372" s="81"/>
      <c r="B372" s="81"/>
      <c r="C372" s="81"/>
      <c r="D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</row>
    <row r="373" spans="1:20" ht="14.25" customHeight="1" x14ac:dyDescent="0.35">
      <c r="A373" s="81"/>
      <c r="B373" s="81"/>
      <c r="C373" s="81"/>
      <c r="D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</row>
    <row r="374" spans="1:20" ht="14.25" customHeight="1" x14ac:dyDescent="0.35">
      <c r="A374" s="81"/>
      <c r="B374" s="81"/>
      <c r="C374" s="81"/>
      <c r="D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  <c r="O374" s="81"/>
      <c r="P374" s="81"/>
      <c r="Q374" s="81"/>
      <c r="R374" s="81"/>
      <c r="S374" s="81"/>
      <c r="T374" s="81"/>
    </row>
    <row r="375" spans="1:20" ht="14.25" customHeight="1" x14ac:dyDescent="0.35">
      <c r="A375" s="81"/>
      <c r="B375" s="81"/>
      <c r="C375" s="81"/>
      <c r="D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  <c r="O375" s="81"/>
      <c r="P375" s="81"/>
      <c r="Q375" s="81"/>
      <c r="R375" s="81"/>
      <c r="S375" s="81"/>
      <c r="T375" s="81"/>
    </row>
    <row r="376" spans="1:20" ht="14.25" customHeight="1" x14ac:dyDescent="0.35">
      <c r="A376" s="81"/>
      <c r="B376" s="81"/>
      <c r="C376" s="81"/>
      <c r="D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  <c r="O376" s="81"/>
      <c r="P376" s="81"/>
      <c r="Q376" s="81"/>
      <c r="R376" s="81"/>
      <c r="S376" s="81"/>
      <c r="T376" s="81"/>
    </row>
    <row r="377" spans="1:20" ht="14.25" customHeight="1" x14ac:dyDescent="0.35">
      <c r="A377" s="81"/>
      <c r="B377" s="81"/>
      <c r="C377" s="81"/>
      <c r="D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  <c r="O377" s="81"/>
      <c r="P377" s="81"/>
      <c r="Q377" s="81"/>
      <c r="R377" s="81"/>
      <c r="S377" s="81"/>
      <c r="T377" s="81"/>
    </row>
    <row r="378" spans="1:20" ht="14.25" customHeight="1" x14ac:dyDescent="0.35">
      <c r="A378" s="81"/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  <c r="O378" s="81"/>
      <c r="P378" s="81"/>
      <c r="Q378" s="81"/>
      <c r="R378" s="81"/>
      <c r="S378" s="81"/>
      <c r="T378" s="81"/>
    </row>
    <row r="379" spans="1:20" ht="14.25" customHeight="1" x14ac:dyDescent="0.35">
      <c r="A379" s="81"/>
      <c r="B379" s="81"/>
      <c r="C379" s="81"/>
      <c r="D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  <c r="O379" s="81"/>
      <c r="P379" s="81"/>
      <c r="Q379" s="81"/>
      <c r="R379" s="81"/>
      <c r="S379" s="81"/>
      <c r="T379" s="81"/>
    </row>
    <row r="380" spans="1:20" ht="14.25" customHeight="1" x14ac:dyDescent="0.35">
      <c r="A380" s="81"/>
      <c r="B380" s="81"/>
      <c r="C380" s="81"/>
      <c r="D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  <c r="O380" s="81"/>
      <c r="P380" s="81"/>
      <c r="Q380" s="81"/>
      <c r="R380" s="81"/>
      <c r="S380" s="81"/>
      <c r="T380" s="81"/>
    </row>
    <row r="381" spans="1:20" ht="14.25" customHeight="1" x14ac:dyDescent="0.35">
      <c r="A381" s="81"/>
      <c r="B381" s="81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</row>
    <row r="382" spans="1:20" ht="14.25" customHeight="1" x14ac:dyDescent="0.35">
      <c r="A382" s="81"/>
      <c r="B382" s="81"/>
      <c r="C382" s="81"/>
      <c r="D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  <c r="O382" s="81"/>
      <c r="P382" s="81"/>
      <c r="Q382" s="81"/>
      <c r="R382" s="81"/>
      <c r="S382" s="81"/>
      <c r="T382" s="81"/>
    </row>
    <row r="383" spans="1:20" ht="14.25" customHeight="1" x14ac:dyDescent="0.35">
      <c r="A383" s="81"/>
      <c r="B383" s="81"/>
      <c r="C383" s="81"/>
      <c r="D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  <c r="O383" s="81"/>
      <c r="P383" s="81"/>
      <c r="Q383" s="81"/>
      <c r="R383" s="81"/>
      <c r="S383" s="81"/>
      <c r="T383" s="81"/>
    </row>
    <row r="384" spans="1:20" ht="14.25" customHeight="1" x14ac:dyDescent="0.35">
      <c r="A384" s="81"/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  <c r="O384" s="81"/>
      <c r="P384" s="81"/>
      <c r="Q384" s="81"/>
      <c r="R384" s="81"/>
      <c r="S384" s="81"/>
      <c r="T384" s="81"/>
    </row>
    <row r="385" spans="1:20" ht="14.25" customHeight="1" x14ac:dyDescent="0.35">
      <c r="A385" s="81"/>
      <c r="B385" s="81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</row>
    <row r="386" spans="1:20" ht="14.25" customHeight="1" x14ac:dyDescent="0.35">
      <c r="A386" s="81"/>
      <c r="B386" s="81"/>
      <c r="C386" s="81"/>
      <c r="D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  <c r="O386" s="81"/>
      <c r="P386" s="81"/>
      <c r="Q386" s="81"/>
      <c r="R386" s="81"/>
      <c r="S386" s="81"/>
      <c r="T386" s="81"/>
    </row>
    <row r="387" spans="1:20" ht="14.25" customHeight="1" x14ac:dyDescent="0.35">
      <c r="A387" s="81"/>
      <c r="B387" s="81"/>
      <c r="C387" s="81"/>
      <c r="D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  <c r="O387" s="81"/>
      <c r="P387" s="81"/>
      <c r="Q387" s="81"/>
      <c r="R387" s="81"/>
      <c r="S387" s="81"/>
      <c r="T387" s="81"/>
    </row>
    <row r="388" spans="1:20" ht="14.25" customHeight="1" x14ac:dyDescent="0.35">
      <c r="A388" s="81"/>
      <c r="B388" s="81"/>
      <c r="C388" s="81"/>
      <c r="D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  <c r="O388" s="81"/>
      <c r="P388" s="81"/>
      <c r="Q388" s="81"/>
      <c r="R388" s="81"/>
      <c r="S388" s="81"/>
      <c r="T388" s="81"/>
    </row>
    <row r="389" spans="1:20" ht="14.25" customHeight="1" x14ac:dyDescent="0.35">
      <c r="A389" s="81"/>
      <c r="B389" s="81"/>
      <c r="C389" s="81"/>
      <c r="D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  <c r="O389" s="81"/>
      <c r="P389" s="81"/>
      <c r="Q389" s="81"/>
      <c r="R389" s="81"/>
      <c r="S389" s="81"/>
      <c r="T389" s="81"/>
    </row>
    <row r="390" spans="1:20" ht="14.25" customHeight="1" x14ac:dyDescent="0.35">
      <c r="A390" s="81"/>
      <c r="B390" s="81"/>
      <c r="C390" s="81"/>
      <c r="D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  <c r="O390" s="81"/>
      <c r="P390" s="81"/>
      <c r="Q390" s="81"/>
      <c r="R390" s="81"/>
      <c r="S390" s="81"/>
      <c r="T390" s="81"/>
    </row>
    <row r="391" spans="1:20" ht="14.25" customHeight="1" x14ac:dyDescent="0.35">
      <c r="A391" s="81"/>
      <c r="B391" s="81"/>
      <c r="C391" s="81"/>
      <c r="D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  <c r="O391" s="81"/>
      <c r="P391" s="81"/>
      <c r="Q391" s="81"/>
      <c r="R391" s="81"/>
      <c r="S391" s="81"/>
      <c r="T391" s="81"/>
    </row>
    <row r="392" spans="1:20" ht="14.25" customHeight="1" x14ac:dyDescent="0.35">
      <c r="A392" s="81"/>
      <c r="B392" s="81"/>
      <c r="C392" s="81"/>
      <c r="D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  <c r="O392" s="81"/>
      <c r="P392" s="81"/>
      <c r="Q392" s="81"/>
      <c r="R392" s="81"/>
      <c r="S392" s="81"/>
      <c r="T392" s="81"/>
    </row>
    <row r="393" spans="1:20" ht="14.25" customHeight="1" x14ac:dyDescent="0.35">
      <c r="A393" s="81"/>
      <c r="B393" s="81"/>
      <c r="C393" s="81"/>
      <c r="D393" s="81"/>
      <c r="E393" s="81"/>
      <c r="F393" s="81"/>
      <c r="G393" s="81"/>
      <c r="H393" s="81"/>
      <c r="I393" s="81"/>
      <c r="J393" s="81"/>
      <c r="K393" s="81"/>
      <c r="L393" s="81"/>
      <c r="M393" s="81"/>
      <c r="N393" s="81"/>
      <c r="O393" s="81"/>
      <c r="P393" s="81"/>
      <c r="Q393" s="81"/>
      <c r="R393" s="81"/>
      <c r="S393" s="81"/>
      <c r="T393" s="81"/>
    </row>
    <row r="394" spans="1:20" ht="14.25" customHeight="1" x14ac:dyDescent="0.35">
      <c r="A394" s="81"/>
      <c r="B394" s="81"/>
      <c r="C394" s="81"/>
      <c r="D394" s="81"/>
      <c r="E394" s="81"/>
      <c r="F394" s="81"/>
      <c r="G394" s="81"/>
      <c r="H394" s="81"/>
      <c r="I394" s="81"/>
      <c r="J394" s="81"/>
      <c r="K394" s="81"/>
      <c r="L394" s="81"/>
      <c r="M394" s="81"/>
      <c r="N394" s="81"/>
      <c r="O394" s="81"/>
      <c r="P394" s="81"/>
      <c r="Q394" s="81"/>
      <c r="R394" s="81"/>
      <c r="S394" s="81"/>
      <c r="T394" s="81"/>
    </row>
    <row r="395" spans="1:20" ht="14.25" customHeight="1" x14ac:dyDescent="0.35">
      <c r="A395" s="81"/>
      <c r="B395" s="81"/>
      <c r="C395" s="81"/>
      <c r="D395" s="81"/>
      <c r="E395" s="81"/>
      <c r="F395" s="81"/>
      <c r="G395" s="81"/>
      <c r="H395" s="81"/>
      <c r="I395" s="81"/>
      <c r="J395" s="81"/>
      <c r="K395" s="81"/>
      <c r="L395" s="81"/>
      <c r="M395" s="81"/>
      <c r="N395" s="81"/>
      <c r="O395" s="81"/>
      <c r="P395" s="81"/>
      <c r="Q395" s="81"/>
      <c r="R395" s="81"/>
      <c r="S395" s="81"/>
      <c r="T395" s="81"/>
    </row>
    <row r="396" spans="1:20" ht="14.25" customHeight="1" x14ac:dyDescent="0.35">
      <c r="A396" s="81"/>
      <c r="B396" s="81"/>
      <c r="C396" s="81"/>
      <c r="D396" s="81"/>
      <c r="E396" s="81"/>
      <c r="F396" s="81"/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  <c r="S396" s="81"/>
      <c r="T396" s="81"/>
    </row>
    <row r="397" spans="1:20" ht="14.25" customHeight="1" x14ac:dyDescent="0.35">
      <c r="A397" s="81"/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1"/>
      <c r="M397" s="81"/>
      <c r="N397" s="81"/>
      <c r="O397" s="81"/>
      <c r="P397" s="81"/>
      <c r="Q397" s="81"/>
      <c r="R397" s="81"/>
      <c r="S397" s="81"/>
      <c r="T397" s="81"/>
    </row>
    <row r="398" spans="1:20" ht="14.25" customHeight="1" x14ac:dyDescent="0.35">
      <c r="A398" s="81"/>
      <c r="B398" s="81"/>
      <c r="C398" s="81"/>
      <c r="D398" s="81"/>
      <c r="E398" s="81"/>
      <c r="F398" s="81"/>
      <c r="G398" s="81"/>
      <c r="H398" s="81"/>
      <c r="I398" s="81"/>
      <c r="J398" s="81"/>
      <c r="K398" s="81"/>
      <c r="L398" s="81"/>
      <c r="M398" s="81"/>
      <c r="N398" s="81"/>
      <c r="O398" s="81"/>
      <c r="P398" s="81"/>
      <c r="Q398" s="81"/>
      <c r="R398" s="81"/>
      <c r="S398" s="81"/>
      <c r="T398" s="81"/>
    </row>
    <row r="399" spans="1:20" ht="14.25" customHeight="1" x14ac:dyDescent="0.35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  <c r="S399" s="81"/>
      <c r="T399" s="81"/>
    </row>
    <row r="400" spans="1:20" ht="14.25" customHeight="1" x14ac:dyDescent="0.35">
      <c r="A400" s="81"/>
      <c r="B400" s="81"/>
      <c r="C400" s="81"/>
      <c r="D400" s="81"/>
      <c r="E400" s="81"/>
      <c r="F400" s="81"/>
      <c r="G400" s="81"/>
      <c r="H400" s="81"/>
      <c r="I400" s="81"/>
      <c r="J400" s="81"/>
      <c r="K400" s="81"/>
      <c r="L400" s="81"/>
      <c r="M400" s="81"/>
      <c r="N400" s="81"/>
      <c r="O400" s="81"/>
      <c r="P400" s="81"/>
      <c r="Q400" s="81"/>
      <c r="R400" s="81"/>
      <c r="S400" s="81"/>
      <c r="T400" s="81"/>
    </row>
    <row r="401" spans="1:20" ht="14.25" customHeight="1" x14ac:dyDescent="0.35">
      <c r="A401" s="81"/>
      <c r="B401" s="81"/>
      <c r="C401" s="81"/>
      <c r="D401" s="81"/>
      <c r="E401" s="81"/>
      <c r="F401" s="81"/>
      <c r="G401" s="81"/>
      <c r="H401" s="81"/>
      <c r="I401" s="81"/>
      <c r="J401" s="81"/>
      <c r="K401" s="81"/>
      <c r="L401" s="81"/>
      <c r="M401" s="81"/>
      <c r="N401" s="81"/>
      <c r="O401" s="81"/>
      <c r="P401" s="81"/>
      <c r="Q401" s="81"/>
      <c r="R401" s="81"/>
      <c r="S401" s="81"/>
      <c r="T401" s="81"/>
    </row>
    <row r="402" spans="1:20" ht="14.25" customHeight="1" x14ac:dyDescent="0.35">
      <c r="A402" s="81"/>
      <c r="B402" s="81"/>
      <c r="C402" s="81"/>
      <c r="D402" s="81"/>
      <c r="E402" s="81"/>
      <c r="F402" s="81"/>
      <c r="G402" s="81"/>
      <c r="H402" s="81"/>
      <c r="I402" s="81"/>
      <c r="J402" s="81"/>
      <c r="K402" s="81"/>
      <c r="L402" s="81"/>
      <c r="M402" s="81"/>
      <c r="N402" s="81"/>
      <c r="O402" s="81"/>
      <c r="P402" s="81"/>
      <c r="Q402" s="81"/>
      <c r="R402" s="81"/>
      <c r="S402" s="81"/>
      <c r="T402" s="81"/>
    </row>
    <row r="403" spans="1:20" ht="14.25" customHeight="1" x14ac:dyDescent="0.35">
      <c r="A403" s="81"/>
      <c r="B403" s="81"/>
      <c r="C403" s="81"/>
      <c r="D403" s="81"/>
      <c r="E403" s="81"/>
      <c r="F403" s="81"/>
      <c r="G403" s="81"/>
      <c r="H403" s="81"/>
      <c r="I403" s="81"/>
      <c r="J403" s="81"/>
      <c r="K403" s="81"/>
      <c r="L403" s="81"/>
      <c r="M403" s="81"/>
      <c r="N403" s="81"/>
      <c r="O403" s="81"/>
      <c r="P403" s="81"/>
      <c r="Q403" s="81"/>
      <c r="R403" s="81"/>
      <c r="S403" s="81"/>
      <c r="T403" s="81"/>
    </row>
    <row r="404" spans="1:20" ht="14.25" customHeight="1" x14ac:dyDescent="0.35">
      <c r="A404" s="81"/>
      <c r="B404" s="81"/>
      <c r="C404" s="81"/>
      <c r="D404" s="81"/>
      <c r="E404" s="81"/>
      <c r="F404" s="81"/>
      <c r="G404" s="81"/>
      <c r="H404" s="81"/>
      <c r="I404" s="81"/>
      <c r="J404" s="81"/>
      <c r="K404" s="81"/>
      <c r="L404" s="81"/>
      <c r="M404" s="81"/>
      <c r="N404" s="81"/>
      <c r="O404" s="81"/>
      <c r="P404" s="81"/>
      <c r="Q404" s="81"/>
      <c r="R404" s="81"/>
      <c r="S404" s="81"/>
      <c r="T404" s="81"/>
    </row>
    <row r="405" spans="1:20" ht="14.25" customHeight="1" x14ac:dyDescent="0.35">
      <c r="A405" s="81"/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  <c r="O405" s="81"/>
      <c r="P405" s="81"/>
      <c r="Q405" s="81"/>
      <c r="R405" s="81"/>
      <c r="S405" s="81"/>
      <c r="T405" s="81"/>
    </row>
    <row r="406" spans="1:20" ht="14.25" customHeight="1" x14ac:dyDescent="0.35">
      <c r="A406" s="81"/>
      <c r="B406" s="81"/>
      <c r="C406" s="81"/>
      <c r="D406" s="81"/>
      <c r="E406" s="81"/>
      <c r="F406" s="81"/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  <c r="S406" s="81"/>
      <c r="T406" s="81"/>
    </row>
    <row r="407" spans="1:20" ht="14.25" customHeight="1" x14ac:dyDescent="0.35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  <c r="P407" s="81"/>
      <c r="Q407" s="81"/>
      <c r="R407" s="81"/>
      <c r="S407" s="81"/>
      <c r="T407" s="81"/>
    </row>
    <row r="408" spans="1:20" ht="14.25" customHeight="1" x14ac:dyDescent="0.35">
      <c r="A408" s="81"/>
      <c r="B408" s="81"/>
      <c r="C408" s="81"/>
      <c r="D408" s="81"/>
      <c r="E408" s="81"/>
      <c r="F408" s="81"/>
      <c r="G408" s="81"/>
      <c r="H408" s="81"/>
      <c r="I408" s="81"/>
      <c r="J408" s="81"/>
      <c r="K408" s="81"/>
      <c r="L408" s="81"/>
      <c r="M408" s="81"/>
      <c r="N408" s="81"/>
      <c r="O408" s="81"/>
      <c r="P408" s="81"/>
      <c r="Q408" s="81"/>
      <c r="R408" s="81"/>
      <c r="S408" s="81"/>
      <c r="T408" s="81"/>
    </row>
    <row r="409" spans="1:20" ht="14.25" customHeight="1" x14ac:dyDescent="0.35">
      <c r="A409" s="81"/>
      <c r="B409" s="81"/>
      <c r="C409" s="81"/>
      <c r="D409" s="81"/>
      <c r="E409" s="81"/>
      <c r="F409" s="81"/>
      <c r="G409" s="81"/>
      <c r="H409" s="81"/>
      <c r="I409" s="81"/>
      <c r="J409" s="81"/>
      <c r="K409" s="81"/>
      <c r="L409" s="81"/>
      <c r="M409" s="81"/>
      <c r="N409" s="81"/>
      <c r="O409" s="81"/>
      <c r="P409" s="81"/>
      <c r="Q409" s="81"/>
      <c r="R409" s="81"/>
      <c r="S409" s="81"/>
      <c r="T409" s="81"/>
    </row>
    <row r="410" spans="1:20" ht="14.25" customHeight="1" x14ac:dyDescent="0.35">
      <c r="A410" s="81"/>
      <c r="B410" s="81"/>
      <c r="C410" s="81"/>
      <c r="D410" s="81"/>
      <c r="E410" s="81"/>
      <c r="F410" s="81"/>
      <c r="G410" s="81"/>
      <c r="H410" s="81"/>
      <c r="I410" s="81"/>
      <c r="J410" s="81"/>
      <c r="K410" s="81"/>
      <c r="L410" s="81"/>
      <c r="M410" s="81"/>
      <c r="N410" s="81"/>
      <c r="O410" s="81"/>
      <c r="P410" s="81"/>
      <c r="Q410" s="81"/>
      <c r="R410" s="81"/>
      <c r="S410" s="81"/>
      <c r="T410" s="81"/>
    </row>
    <row r="411" spans="1:20" ht="14.25" customHeight="1" x14ac:dyDescent="0.35">
      <c r="A411" s="81"/>
      <c r="B411" s="81"/>
      <c r="C411" s="81"/>
      <c r="D411" s="81"/>
      <c r="E411" s="81"/>
      <c r="F411" s="81"/>
      <c r="G411" s="81"/>
      <c r="H411" s="81"/>
      <c r="I411" s="81"/>
      <c r="J411" s="81"/>
      <c r="K411" s="81"/>
      <c r="L411" s="81"/>
      <c r="M411" s="81"/>
      <c r="N411" s="81"/>
      <c r="O411" s="81"/>
      <c r="P411" s="81"/>
      <c r="Q411" s="81"/>
      <c r="R411" s="81"/>
      <c r="S411" s="81"/>
      <c r="T411" s="81"/>
    </row>
    <row r="412" spans="1:20" ht="14.25" customHeight="1" x14ac:dyDescent="0.35">
      <c r="A412" s="81"/>
      <c r="B412" s="81"/>
      <c r="C412" s="81"/>
      <c r="D412" s="81"/>
      <c r="E412" s="81"/>
      <c r="F412" s="81"/>
      <c r="G412" s="81"/>
      <c r="H412" s="81"/>
      <c r="I412" s="81"/>
      <c r="J412" s="81"/>
      <c r="K412" s="81"/>
      <c r="L412" s="81"/>
      <c r="M412" s="81"/>
      <c r="N412" s="81"/>
      <c r="O412" s="81"/>
      <c r="P412" s="81"/>
      <c r="Q412" s="81"/>
      <c r="R412" s="81"/>
      <c r="S412" s="81"/>
      <c r="T412" s="81"/>
    </row>
    <row r="413" spans="1:20" ht="14.25" customHeight="1" x14ac:dyDescent="0.35">
      <c r="A413" s="81"/>
      <c r="B413" s="81"/>
      <c r="C413" s="81"/>
      <c r="D413" s="81"/>
      <c r="E413" s="81"/>
      <c r="F413" s="81"/>
      <c r="G413" s="81"/>
      <c r="H413" s="81"/>
      <c r="I413" s="81"/>
      <c r="J413" s="81"/>
      <c r="K413" s="81"/>
      <c r="L413" s="81"/>
      <c r="M413" s="81"/>
      <c r="N413" s="81"/>
      <c r="O413" s="81"/>
      <c r="P413" s="81"/>
      <c r="Q413" s="81"/>
      <c r="R413" s="81"/>
      <c r="S413" s="81"/>
      <c r="T413" s="81"/>
    </row>
    <row r="414" spans="1:20" ht="14.25" customHeight="1" x14ac:dyDescent="0.35">
      <c r="A414" s="81"/>
      <c r="B414" s="81"/>
      <c r="C414" s="81"/>
      <c r="D414" s="81"/>
      <c r="E414" s="81"/>
      <c r="F414" s="81"/>
      <c r="G414" s="81"/>
      <c r="H414" s="81"/>
      <c r="I414" s="81"/>
      <c r="J414" s="81"/>
      <c r="K414" s="81"/>
      <c r="L414" s="81"/>
      <c r="M414" s="81"/>
      <c r="N414" s="81"/>
      <c r="O414" s="81"/>
      <c r="P414" s="81"/>
      <c r="Q414" s="81"/>
      <c r="R414" s="81"/>
      <c r="S414" s="81"/>
      <c r="T414" s="81"/>
    </row>
    <row r="415" spans="1:20" ht="14.25" customHeight="1" x14ac:dyDescent="0.35">
      <c r="A415" s="81"/>
      <c r="B415" s="81"/>
      <c r="C415" s="81"/>
      <c r="D415" s="81"/>
      <c r="E415" s="81"/>
      <c r="F415" s="81"/>
      <c r="G415" s="81"/>
      <c r="H415" s="81"/>
      <c r="I415" s="81"/>
      <c r="J415" s="81"/>
      <c r="K415" s="81"/>
      <c r="L415" s="81"/>
      <c r="M415" s="81"/>
      <c r="N415" s="81"/>
      <c r="O415" s="81"/>
      <c r="P415" s="81"/>
      <c r="Q415" s="81"/>
      <c r="R415" s="81"/>
      <c r="S415" s="81"/>
      <c r="T415" s="81"/>
    </row>
    <row r="416" spans="1:20" ht="14.25" customHeight="1" x14ac:dyDescent="0.35">
      <c r="A416" s="81"/>
      <c r="B416" s="81"/>
      <c r="C416" s="81"/>
      <c r="D416" s="81"/>
      <c r="E416" s="81"/>
      <c r="F416" s="81"/>
      <c r="G416" s="81"/>
      <c r="H416" s="81"/>
      <c r="I416" s="81"/>
      <c r="J416" s="81"/>
      <c r="K416" s="81"/>
      <c r="L416" s="81"/>
      <c r="M416" s="81"/>
      <c r="N416" s="81"/>
      <c r="O416" s="81"/>
      <c r="P416" s="81"/>
      <c r="Q416" s="81"/>
      <c r="R416" s="81"/>
      <c r="S416" s="81"/>
      <c r="T416" s="81"/>
    </row>
    <row r="417" spans="1:20" ht="14.25" customHeight="1" x14ac:dyDescent="0.35">
      <c r="A417" s="81"/>
      <c r="B417" s="81"/>
      <c r="C417" s="81"/>
      <c r="D417" s="81"/>
      <c r="E417" s="81"/>
      <c r="F417" s="81"/>
      <c r="G417" s="81"/>
      <c r="H417" s="81"/>
      <c r="I417" s="81"/>
      <c r="J417" s="81"/>
      <c r="K417" s="81"/>
      <c r="L417" s="81"/>
      <c r="M417" s="81"/>
      <c r="N417" s="81"/>
      <c r="O417" s="81"/>
      <c r="P417" s="81"/>
      <c r="Q417" s="81"/>
      <c r="R417" s="81"/>
      <c r="S417" s="81"/>
      <c r="T417" s="81"/>
    </row>
    <row r="418" spans="1:20" ht="14.25" customHeight="1" x14ac:dyDescent="0.35">
      <c r="A418" s="81"/>
      <c r="B418" s="81"/>
      <c r="C418" s="81"/>
      <c r="D418" s="81"/>
      <c r="E418" s="81"/>
      <c r="F418" s="81"/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  <c r="S418" s="81"/>
      <c r="T418" s="81"/>
    </row>
    <row r="419" spans="1:20" ht="14.25" customHeight="1" x14ac:dyDescent="0.35">
      <c r="A419" s="81"/>
      <c r="B419" s="81"/>
      <c r="C419" s="81"/>
      <c r="D419" s="81"/>
      <c r="E419" s="81"/>
      <c r="F419" s="81"/>
      <c r="G419" s="81"/>
      <c r="H419" s="81"/>
      <c r="I419" s="81"/>
      <c r="J419" s="81"/>
      <c r="K419" s="81"/>
      <c r="L419" s="81"/>
      <c r="M419" s="81"/>
      <c r="N419" s="81"/>
      <c r="O419" s="81"/>
      <c r="P419" s="81"/>
      <c r="Q419" s="81"/>
      <c r="R419" s="81"/>
      <c r="S419" s="81"/>
      <c r="T419" s="81"/>
    </row>
    <row r="420" spans="1:20" ht="14.25" customHeight="1" x14ac:dyDescent="0.35">
      <c r="A420" s="81"/>
      <c r="B420" s="81"/>
      <c r="C420" s="81"/>
      <c r="D420" s="81"/>
      <c r="E420" s="81"/>
      <c r="F420" s="81"/>
      <c r="G420" s="81"/>
      <c r="H420" s="81"/>
      <c r="I420" s="81"/>
      <c r="J420" s="81"/>
      <c r="K420" s="81"/>
      <c r="L420" s="81"/>
      <c r="M420" s="81"/>
      <c r="N420" s="81"/>
      <c r="O420" s="81"/>
      <c r="P420" s="81"/>
      <c r="Q420" s="81"/>
      <c r="R420" s="81"/>
      <c r="S420" s="81"/>
      <c r="T420" s="81"/>
    </row>
    <row r="421" spans="1:20" ht="14.25" customHeight="1" x14ac:dyDescent="0.35">
      <c r="A421" s="81"/>
      <c r="B421" s="81"/>
      <c r="C421" s="81"/>
      <c r="D421" s="81"/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  <c r="P421" s="81"/>
      <c r="Q421" s="81"/>
      <c r="R421" s="81"/>
      <c r="S421" s="81"/>
      <c r="T421" s="81"/>
    </row>
    <row r="422" spans="1:20" ht="14.25" customHeight="1" x14ac:dyDescent="0.35">
      <c r="A422" s="81"/>
      <c r="B422" s="81"/>
      <c r="C422" s="81"/>
      <c r="D422" s="81"/>
      <c r="E422" s="81"/>
      <c r="F422" s="81"/>
      <c r="G422" s="81"/>
      <c r="H422" s="81"/>
      <c r="I422" s="81"/>
      <c r="J422" s="81"/>
      <c r="K422" s="81"/>
      <c r="L422" s="81"/>
      <c r="M422" s="81"/>
      <c r="N422" s="81"/>
      <c r="O422" s="81"/>
      <c r="P422" s="81"/>
      <c r="Q422" s="81"/>
      <c r="R422" s="81"/>
      <c r="S422" s="81"/>
      <c r="T422" s="81"/>
    </row>
    <row r="423" spans="1:20" ht="14.25" customHeight="1" x14ac:dyDescent="0.35">
      <c r="A423" s="81"/>
      <c r="B423" s="81"/>
      <c r="C423" s="81"/>
      <c r="D423" s="81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</row>
    <row r="424" spans="1:20" ht="14.25" customHeight="1" x14ac:dyDescent="0.35">
      <c r="A424" s="81"/>
      <c r="B424" s="81"/>
      <c r="C424" s="81"/>
      <c r="D424" s="81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</row>
    <row r="425" spans="1:20" ht="14.25" customHeight="1" x14ac:dyDescent="0.35">
      <c r="A425" s="81"/>
      <c r="B425" s="81"/>
      <c r="C425" s="81"/>
      <c r="D425" s="81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</row>
    <row r="426" spans="1:20" ht="14.25" customHeight="1" x14ac:dyDescent="0.35">
      <c r="A426" s="81"/>
      <c r="B426" s="81"/>
      <c r="C426" s="81"/>
      <c r="D426" s="81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</row>
    <row r="427" spans="1:20" ht="14.25" customHeight="1" x14ac:dyDescent="0.35">
      <c r="A427" s="81"/>
      <c r="B427" s="81"/>
      <c r="C427" s="81"/>
      <c r="D427" s="81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</row>
    <row r="428" spans="1:20" ht="14.25" customHeight="1" x14ac:dyDescent="0.35">
      <c r="A428" s="81"/>
      <c r="B428" s="81"/>
      <c r="C428" s="81"/>
      <c r="D428" s="81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</row>
    <row r="429" spans="1:20" ht="14.25" customHeight="1" x14ac:dyDescent="0.35">
      <c r="A429" s="81"/>
      <c r="B429" s="81"/>
      <c r="C429" s="81"/>
      <c r="D429" s="81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</row>
    <row r="430" spans="1:20" ht="14.25" customHeight="1" x14ac:dyDescent="0.35">
      <c r="A430" s="81"/>
      <c r="B430" s="81"/>
      <c r="C430" s="81"/>
      <c r="D430" s="81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</row>
    <row r="431" spans="1:20" ht="14.25" customHeight="1" x14ac:dyDescent="0.35">
      <c r="A431" s="81"/>
      <c r="B431" s="81"/>
      <c r="C431" s="81"/>
      <c r="D431" s="81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</row>
    <row r="432" spans="1:20" ht="14.25" customHeight="1" x14ac:dyDescent="0.35">
      <c r="A432" s="81"/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</row>
    <row r="433" spans="1:20" ht="14.25" customHeight="1" x14ac:dyDescent="0.35">
      <c r="A433" s="81"/>
      <c r="B433" s="81"/>
      <c r="C433" s="81"/>
      <c r="D433" s="81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</row>
    <row r="434" spans="1:20" ht="14.25" customHeight="1" x14ac:dyDescent="0.35">
      <c r="A434" s="81"/>
      <c r="B434" s="81"/>
      <c r="C434" s="81"/>
      <c r="D434" s="81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</row>
    <row r="435" spans="1:20" ht="14.25" customHeight="1" x14ac:dyDescent="0.3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</row>
    <row r="436" spans="1:20" ht="14.25" customHeight="1" x14ac:dyDescent="0.35">
      <c r="A436" s="81"/>
      <c r="B436" s="81"/>
      <c r="C436" s="81"/>
      <c r="D436" s="81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</row>
    <row r="437" spans="1:20" ht="14.25" customHeight="1" x14ac:dyDescent="0.35">
      <c r="A437" s="81"/>
      <c r="B437" s="81"/>
      <c r="C437" s="81"/>
      <c r="D437" s="81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</row>
    <row r="438" spans="1:20" ht="14.25" customHeight="1" x14ac:dyDescent="0.35">
      <c r="A438" s="81"/>
      <c r="B438" s="81"/>
      <c r="C438" s="81"/>
      <c r="D438" s="81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</row>
    <row r="439" spans="1:20" ht="14.25" customHeight="1" x14ac:dyDescent="0.35">
      <c r="A439" s="81"/>
      <c r="B439" s="81"/>
      <c r="C439" s="81"/>
      <c r="D439" s="81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</row>
    <row r="440" spans="1:20" ht="14.25" customHeight="1" x14ac:dyDescent="0.35">
      <c r="A440" s="81"/>
      <c r="B440" s="81"/>
      <c r="C440" s="81"/>
      <c r="D440" s="81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</row>
    <row r="441" spans="1:20" ht="14.25" customHeight="1" x14ac:dyDescent="0.35">
      <c r="A441" s="81"/>
      <c r="B441" s="81"/>
      <c r="C441" s="81"/>
      <c r="D441" s="81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</row>
    <row r="442" spans="1:20" ht="14.25" customHeight="1" x14ac:dyDescent="0.35">
      <c r="A442" s="81"/>
      <c r="B442" s="81"/>
      <c r="C442" s="81"/>
      <c r="D442" s="81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</row>
    <row r="443" spans="1:20" ht="14.25" customHeight="1" x14ac:dyDescent="0.35">
      <c r="A443" s="81"/>
      <c r="B443" s="81"/>
      <c r="C443" s="81"/>
      <c r="D443" s="81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</row>
    <row r="444" spans="1:20" ht="14.25" customHeight="1" x14ac:dyDescent="0.35">
      <c r="A444" s="81"/>
      <c r="B444" s="81"/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</row>
    <row r="445" spans="1:20" ht="14.25" customHeight="1" x14ac:dyDescent="0.35">
      <c r="A445" s="81"/>
      <c r="B445" s="81"/>
      <c r="C445" s="81"/>
      <c r="D445" s="81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</row>
    <row r="446" spans="1:20" ht="14.25" customHeight="1" x14ac:dyDescent="0.35">
      <c r="A446" s="81"/>
      <c r="B446" s="81"/>
      <c r="C446" s="81"/>
      <c r="D446" s="81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</row>
    <row r="447" spans="1:20" ht="14.25" customHeight="1" x14ac:dyDescent="0.35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</row>
    <row r="448" spans="1:20" ht="14.25" customHeight="1" x14ac:dyDescent="0.35">
      <c r="A448" s="81"/>
      <c r="B448" s="81"/>
      <c r="C448" s="81"/>
      <c r="D448" s="81"/>
      <c r="E448" s="81"/>
      <c r="F448" s="81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81"/>
      <c r="R448" s="81"/>
      <c r="S448" s="81"/>
      <c r="T448" s="81"/>
    </row>
    <row r="449" spans="1:20" ht="14.25" customHeight="1" x14ac:dyDescent="0.35">
      <c r="A449" s="81"/>
      <c r="B449" s="81"/>
      <c r="C449" s="81"/>
      <c r="D449" s="81"/>
      <c r="E449" s="81"/>
      <c r="F449" s="81"/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  <c r="S449" s="81"/>
      <c r="T449" s="81"/>
    </row>
    <row r="450" spans="1:20" ht="14.25" customHeight="1" x14ac:dyDescent="0.35">
      <c r="A450" s="81"/>
      <c r="B450" s="81"/>
      <c r="C450" s="81"/>
      <c r="D450" s="81"/>
      <c r="E450" s="81"/>
      <c r="F450" s="81"/>
      <c r="G450" s="81"/>
      <c r="H450" s="81"/>
      <c r="I450" s="81"/>
      <c r="J450" s="81"/>
      <c r="K450" s="81"/>
      <c r="L450" s="81"/>
      <c r="M450" s="81"/>
      <c r="N450" s="81"/>
      <c r="O450" s="81"/>
      <c r="P450" s="81"/>
      <c r="Q450" s="81"/>
      <c r="R450" s="81"/>
      <c r="S450" s="81"/>
      <c r="T450" s="81"/>
    </row>
    <row r="451" spans="1:20" ht="14.25" customHeight="1" x14ac:dyDescent="0.35">
      <c r="A451" s="81"/>
      <c r="B451" s="81"/>
      <c r="C451" s="81"/>
      <c r="D451" s="81"/>
      <c r="E451" s="81"/>
      <c r="F451" s="81"/>
      <c r="G451" s="81"/>
      <c r="H451" s="81"/>
      <c r="I451" s="81"/>
      <c r="J451" s="81"/>
      <c r="K451" s="81"/>
      <c r="L451" s="81"/>
      <c r="M451" s="81"/>
      <c r="N451" s="81"/>
      <c r="O451" s="81"/>
      <c r="P451" s="81"/>
      <c r="Q451" s="81"/>
      <c r="R451" s="81"/>
      <c r="S451" s="81"/>
      <c r="T451" s="81"/>
    </row>
    <row r="452" spans="1:20" ht="14.25" customHeight="1" x14ac:dyDescent="0.35">
      <c r="A452" s="81"/>
      <c r="B452" s="81"/>
      <c r="C452" s="81"/>
      <c r="D452" s="81"/>
      <c r="E452" s="81"/>
      <c r="F452" s="81"/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  <c r="S452" s="81"/>
      <c r="T452" s="81"/>
    </row>
    <row r="453" spans="1:20" ht="14.25" customHeight="1" x14ac:dyDescent="0.35">
      <c r="A453" s="81"/>
      <c r="B453" s="81"/>
      <c r="C453" s="81"/>
      <c r="D453" s="81"/>
      <c r="E453" s="81"/>
      <c r="F453" s="81"/>
      <c r="G453" s="81"/>
      <c r="H453" s="81"/>
      <c r="I453" s="81"/>
      <c r="J453" s="81"/>
      <c r="K453" s="81"/>
      <c r="L453" s="81"/>
      <c r="M453" s="81"/>
      <c r="N453" s="81"/>
      <c r="O453" s="81"/>
      <c r="P453" s="81"/>
      <c r="Q453" s="81"/>
      <c r="R453" s="81"/>
      <c r="S453" s="81"/>
      <c r="T453" s="81"/>
    </row>
    <row r="454" spans="1:20" ht="14.25" customHeight="1" x14ac:dyDescent="0.35">
      <c r="A454" s="81"/>
      <c r="B454" s="81"/>
      <c r="C454" s="81"/>
      <c r="D454" s="81"/>
      <c r="E454" s="81"/>
      <c r="F454" s="81"/>
      <c r="G454" s="81"/>
      <c r="H454" s="81"/>
      <c r="I454" s="81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</row>
    <row r="455" spans="1:20" ht="14.25" customHeight="1" x14ac:dyDescent="0.35">
      <c r="A455" s="81"/>
      <c r="B455" s="81"/>
      <c r="C455" s="81"/>
      <c r="D455" s="81"/>
      <c r="E455" s="81"/>
      <c r="F455" s="81"/>
      <c r="G455" s="81"/>
      <c r="H455" s="81"/>
      <c r="I455" s="81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</row>
    <row r="456" spans="1:20" ht="14.25" customHeight="1" x14ac:dyDescent="0.35">
      <c r="A456" s="81"/>
      <c r="B456" s="81"/>
      <c r="C456" s="81"/>
      <c r="D456" s="81"/>
      <c r="E456" s="81"/>
      <c r="F456" s="81"/>
      <c r="G456" s="81"/>
      <c r="H456" s="81"/>
      <c r="I456" s="81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</row>
    <row r="457" spans="1:20" ht="14.25" customHeight="1" x14ac:dyDescent="0.35">
      <c r="A457" s="81"/>
      <c r="B457" s="81"/>
      <c r="C457" s="81"/>
      <c r="D457" s="81"/>
      <c r="E457" s="81"/>
      <c r="F457" s="81"/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</row>
    <row r="458" spans="1:20" ht="14.25" customHeight="1" x14ac:dyDescent="0.35">
      <c r="A458" s="81"/>
      <c r="B458" s="81"/>
      <c r="C458" s="81"/>
      <c r="D458" s="81"/>
      <c r="E458" s="81"/>
      <c r="F458" s="81"/>
      <c r="G458" s="81"/>
      <c r="H458" s="81"/>
      <c r="I458" s="81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</row>
    <row r="459" spans="1:20" ht="14.25" customHeight="1" x14ac:dyDescent="0.35">
      <c r="A459" s="81"/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</row>
    <row r="460" spans="1:20" ht="14.25" customHeight="1" x14ac:dyDescent="0.35">
      <c r="A460" s="81"/>
      <c r="B460" s="81"/>
      <c r="C460" s="81"/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  <c r="P460" s="81"/>
      <c r="Q460" s="81"/>
      <c r="R460" s="81"/>
      <c r="S460" s="81"/>
      <c r="T460" s="81"/>
    </row>
    <row r="461" spans="1:20" ht="14.25" customHeight="1" x14ac:dyDescent="0.35">
      <c r="A461" s="81"/>
      <c r="B461" s="81"/>
      <c r="C461" s="81"/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  <c r="P461" s="81"/>
      <c r="Q461" s="81"/>
      <c r="R461" s="81"/>
      <c r="S461" s="81"/>
      <c r="T461" s="81"/>
    </row>
    <row r="462" spans="1:20" ht="14.25" customHeight="1" x14ac:dyDescent="0.35">
      <c r="A462" s="81"/>
      <c r="B462" s="81"/>
      <c r="C462" s="81"/>
      <c r="D462" s="81"/>
      <c r="E462" s="81"/>
      <c r="F462" s="81"/>
      <c r="G462" s="81"/>
      <c r="H462" s="81"/>
      <c r="I462" s="81"/>
      <c r="J462" s="81"/>
      <c r="K462" s="81"/>
      <c r="L462" s="81"/>
      <c r="M462" s="81"/>
      <c r="N462" s="81"/>
      <c r="O462" s="81"/>
      <c r="P462" s="81"/>
      <c r="Q462" s="81"/>
      <c r="R462" s="81"/>
      <c r="S462" s="81"/>
      <c r="T462" s="81"/>
    </row>
    <row r="463" spans="1:20" ht="14.25" customHeight="1" x14ac:dyDescent="0.35">
      <c r="A463" s="81"/>
      <c r="B463" s="81"/>
      <c r="C463" s="81"/>
      <c r="D463" s="81"/>
      <c r="E463" s="81"/>
      <c r="F463" s="81"/>
      <c r="G463" s="81"/>
      <c r="H463" s="81"/>
      <c r="I463" s="81"/>
      <c r="J463" s="81"/>
      <c r="K463" s="81"/>
      <c r="L463" s="81"/>
      <c r="M463" s="81"/>
      <c r="N463" s="81"/>
      <c r="O463" s="81"/>
      <c r="P463" s="81"/>
      <c r="Q463" s="81"/>
      <c r="R463" s="81"/>
      <c r="S463" s="81"/>
      <c r="T463" s="81"/>
    </row>
    <row r="464" spans="1:20" ht="14.25" customHeight="1" x14ac:dyDescent="0.35">
      <c r="A464" s="81"/>
      <c r="B464" s="81"/>
      <c r="C464" s="81"/>
      <c r="D464" s="81"/>
      <c r="E464" s="81"/>
      <c r="F464" s="81"/>
      <c r="G464" s="81"/>
      <c r="H464" s="81"/>
      <c r="I464" s="81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</row>
    <row r="465" spans="1:20" ht="14.25" customHeight="1" x14ac:dyDescent="0.35">
      <c r="A465" s="81"/>
      <c r="B465" s="81"/>
      <c r="C465" s="81"/>
      <c r="D465" s="81"/>
      <c r="E465" s="81"/>
      <c r="F465" s="81"/>
      <c r="G465" s="81"/>
      <c r="H465" s="81"/>
      <c r="I465" s="81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</row>
    <row r="466" spans="1:20" ht="14.25" customHeight="1" x14ac:dyDescent="0.35">
      <c r="A466" s="81"/>
      <c r="B466" s="81"/>
      <c r="C466" s="81"/>
      <c r="D466" s="81"/>
      <c r="E466" s="81"/>
      <c r="F466" s="81"/>
      <c r="G466" s="81"/>
      <c r="H466" s="81"/>
      <c r="I466" s="81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</row>
    <row r="467" spans="1:20" ht="14.25" customHeight="1" x14ac:dyDescent="0.35">
      <c r="A467" s="81"/>
      <c r="B467" s="81"/>
      <c r="C467" s="81"/>
      <c r="D467" s="81"/>
      <c r="E467" s="81"/>
      <c r="F467" s="81"/>
      <c r="G467" s="81"/>
      <c r="H467" s="81"/>
      <c r="I467" s="81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</row>
    <row r="468" spans="1:20" ht="14.25" customHeight="1" x14ac:dyDescent="0.35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</row>
    <row r="469" spans="1:20" ht="14.25" customHeight="1" x14ac:dyDescent="0.35">
      <c r="A469" s="81"/>
      <c r="B469" s="81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</row>
    <row r="470" spans="1:20" ht="14.25" customHeight="1" x14ac:dyDescent="0.35">
      <c r="A470" s="81"/>
      <c r="B470" s="81"/>
      <c r="C470" s="81"/>
      <c r="D470" s="81"/>
      <c r="E470" s="81"/>
      <c r="F470" s="81"/>
      <c r="G470" s="81"/>
      <c r="H470" s="81"/>
      <c r="I470" s="81"/>
      <c r="J470" s="81"/>
      <c r="K470" s="81"/>
      <c r="L470" s="81"/>
      <c r="M470" s="81"/>
      <c r="N470" s="81"/>
      <c r="O470" s="81"/>
      <c r="P470" s="81"/>
      <c r="Q470" s="81"/>
      <c r="R470" s="81"/>
      <c r="S470" s="81"/>
      <c r="T470" s="81"/>
    </row>
    <row r="471" spans="1:20" ht="14.25" customHeight="1" x14ac:dyDescent="0.35">
      <c r="A471" s="81"/>
      <c r="B471" s="81"/>
      <c r="C471" s="81"/>
      <c r="D471" s="81"/>
      <c r="E471" s="81"/>
      <c r="F471" s="81"/>
      <c r="G471" s="81"/>
      <c r="H471" s="81"/>
      <c r="I471" s="81"/>
      <c r="J471" s="81"/>
      <c r="K471" s="81"/>
      <c r="L471" s="81"/>
      <c r="M471" s="81"/>
      <c r="N471" s="81"/>
      <c r="O471" s="81"/>
      <c r="P471" s="81"/>
      <c r="Q471" s="81"/>
      <c r="R471" s="81"/>
      <c r="S471" s="81"/>
      <c r="T471" s="81"/>
    </row>
    <row r="472" spans="1:20" ht="14.25" customHeight="1" x14ac:dyDescent="0.35">
      <c r="A472" s="81"/>
      <c r="B472" s="81"/>
      <c r="C472" s="81"/>
      <c r="D472" s="81"/>
      <c r="E472" s="81"/>
      <c r="F472" s="81"/>
      <c r="G472" s="81"/>
      <c r="H472" s="81"/>
      <c r="I472" s="81"/>
      <c r="J472" s="81"/>
      <c r="K472" s="81"/>
      <c r="L472" s="81"/>
      <c r="M472" s="81"/>
      <c r="N472" s="81"/>
      <c r="O472" s="81"/>
      <c r="P472" s="81"/>
      <c r="Q472" s="81"/>
      <c r="R472" s="81"/>
      <c r="S472" s="81"/>
      <c r="T472" s="81"/>
    </row>
    <row r="473" spans="1:20" ht="14.25" customHeight="1" x14ac:dyDescent="0.35">
      <c r="A473" s="81"/>
      <c r="B473" s="81"/>
      <c r="C473" s="81"/>
      <c r="D473" s="81"/>
      <c r="E473" s="81"/>
      <c r="F473" s="81"/>
      <c r="G473" s="81"/>
      <c r="H473" s="81"/>
      <c r="I473" s="81"/>
      <c r="J473" s="81"/>
      <c r="K473" s="81"/>
      <c r="L473" s="81"/>
      <c r="M473" s="81"/>
      <c r="N473" s="81"/>
      <c r="O473" s="81"/>
      <c r="P473" s="81"/>
      <c r="Q473" s="81"/>
      <c r="R473" s="81"/>
      <c r="S473" s="81"/>
      <c r="T473" s="81"/>
    </row>
    <row r="474" spans="1:20" ht="14.25" customHeight="1" x14ac:dyDescent="0.35">
      <c r="A474" s="81"/>
      <c r="B474" s="81"/>
      <c r="C474" s="81"/>
      <c r="D474" s="81"/>
      <c r="E474" s="81"/>
      <c r="F474" s="81"/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  <c r="S474" s="81"/>
      <c r="T474" s="81"/>
    </row>
    <row r="475" spans="1:20" ht="14.25" customHeight="1" x14ac:dyDescent="0.35">
      <c r="A475" s="81"/>
      <c r="B475" s="81"/>
      <c r="C475" s="81"/>
      <c r="D475" s="81"/>
      <c r="E475" s="81"/>
      <c r="F475" s="81"/>
      <c r="G475" s="81"/>
      <c r="H475" s="81"/>
      <c r="I475" s="81"/>
      <c r="J475" s="81"/>
      <c r="K475" s="81"/>
      <c r="L475" s="81"/>
      <c r="M475" s="81"/>
      <c r="N475" s="81"/>
      <c r="O475" s="81"/>
      <c r="P475" s="81"/>
      <c r="Q475" s="81"/>
      <c r="R475" s="81"/>
      <c r="S475" s="81"/>
      <c r="T475" s="81"/>
    </row>
    <row r="476" spans="1:20" ht="14.25" customHeight="1" x14ac:dyDescent="0.35">
      <c r="A476" s="81"/>
      <c r="B476" s="81"/>
      <c r="C476" s="81"/>
      <c r="D476" s="81"/>
      <c r="E476" s="81"/>
      <c r="F476" s="81"/>
      <c r="G476" s="81"/>
      <c r="H476" s="81"/>
      <c r="I476" s="81"/>
      <c r="J476" s="81"/>
      <c r="K476" s="81"/>
      <c r="L476" s="81"/>
      <c r="M476" s="81"/>
      <c r="N476" s="81"/>
      <c r="O476" s="81"/>
      <c r="P476" s="81"/>
      <c r="Q476" s="81"/>
      <c r="R476" s="81"/>
      <c r="S476" s="81"/>
      <c r="T476" s="81"/>
    </row>
    <row r="477" spans="1:20" ht="14.25" customHeight="1" x14ac:dyDescent="0.35">
      <c r="A477" s="81"/>
      <c r="B477" s="81"/>
      <c r="C477" s="81"/>
      <c r="D477" s="81"/>
      <c r="E477" s="81"/>
      <c r="F477" s="81"/>
      <c r="G477" s="81"/>
      <c r="H477" s="81"/>
      <c r="I477" s="81"/>
      <c r="J477" s="81"/>
      <c r="K477" s="81"/>
      <c r="L477" s="81"/>
      <c r="M477" s="81"/>
      <c r="N477" s="81"/>
      <c r="O477" s="81"/>
      <c r="P477" s="81"/>
      <c r="Q477" s="81"/>
      <c r="R477" s="81"/>
      <c r="S477" s="81"/>
      <c r="T477" s="81"/>
    </row>
    <row r="478" spans="1:20" ht="14.25" customHeight="1" x14ac:dyDescent="0.35">
      <c r="A478" s="81"/>
      <c r="B478" s="81"/>
      <c r="C478" s="81"/>
      <c r="D478" s="81"/>
      <c r="E478" s="81"/>
      <c r="F478" s="81"/>
      <c r="G478" s="81"/>
      <c r="H478" s="81"/>
      <c r="I478" s="81"/>
      <c r="J478" s="81"/>
      <c r="K478" s="81"/>
      <c r="L478" s="81"/>
      <c r="M478" s="81"/>
      <c r="N478" s="81"/>
      <c r="O478" s="81"/>
      <c r="P478" s="81"/>
      <c r="Q478" s="81"/>
      <c r="R478" s="81"/>
      <c r="S478" s="81"/>
      <c r="T478" s="81"/>
    </row>
    <row r="479" spans="1:20" ht="14.25" customHeight="1" x14ac:dyDescent="0.35">
      <c r="A479" s="81"/>
      <c r="B479" s="81"/>
      <c r="C479" s="81"/>
      <c r="D479" s="81"/>
      <c r="E479" s="81"/>
      <c r="F479" s="81"/>
      <c r="G479" s="81"/>
      <c r="H479" s="81"/>
      <c r="I479" s="81"/>
      <c r="J479" s="81"/>
      <c r="K479" s="81"/>
      <c r="L479" s="81"/>
      <c r="M479" s="81"/>
      <c r="N479" s="81"/>
      <c r="O479" s="81"/>
      <c r="P479" s="81"/>
      <c r="Q479" s="81"/>
      <c r="R479" s="81"/>
      <c r="S479" s="81"/>
      <c r="T479" s="81"/>
    </row>
    <row r="480" spans="1:20" ht="14.25" customHeight="1" x14ac:dyDescent="0.35">
      <c r="A480" s="81"/>
      <c r="B480" s="81"/>
      <c r="C480" s="81"/>
      <c r="D480" s="81"/>
      <c r="E480" s="81"/>
      <c r="F480" s="81"/>
      <c r="G480" s="81"/>
      <c r="H480" s="81"/>
      <c r="I480" s="81"/>
      <c r="J480" s="81"/>
      <c r="K480" s="81"/>
      <c r="L480" s="81"/>
      <c r="M480" s="81"/>
      <c r="N480" s="81"/>
      <c r="O480" s="81"/>
      <c r="P480" s="81"/>
      <c r="Q480" s="81"/>
      <c r="R480" s="81"/>
      <c r="S480" s="81"/>
      <c r="T480" s="81"/>
    </row>
    <row r="481" spans="1:20" ht="14.25" customHeight="1" x14ac:dyDescent="0.35">
      <c r="A481" s="81"/>
      <c r="B481" s="81"/>
      <c r="C481" s="81"/>
      <c r="D481" s="81"/>
      <c r="E481" s="81"/>
      <c r="F481" s="81"/>
      <c r="G481" s="81"/>
      <c r="H481" s="81"/>
      <c r="I481" s="81"/>
      <c r="J481" s="81"/>
      <c r="K481" s="81"/>
      <c r="L481" s="81"/>
      <c r="M481" s="81"/>
      <c r="N481" s="81"/>
      <c r="O481" s="81"/>
      <c r="P481" s="81"/>
      <c r="Q481" s="81"/>
      <c r="R481" s="81"/>
      <c r="S481" s="81"/>
      <c r="T481" s="81"/>
    </row>
    <row r="482" spans="1:20" ht="14.25" customHeight="1" x14ac:dyDescent="0.35">
      <c r="A482" s="81"/>
      <c r="B482" s="81"/>
      <c r="C482" s="81"/>
      <c r="D482" s="81"/>
      <c r="E482" s="81"/>
      <c r="F482" s="81"/>
      <c r="G482" s="81"/>
      <c r="H482" s="81"/>
      <c r="I482" s="81"/>
      <c r="J482" s="81"/>
      <c r="K482" s="81"/>
      <c r="L482" s="81"/>
      <c r="M482" s="81"/>
      <c r="N482" s="81"/>
      <c r="O482" s="81"/>
      <c r="P482" s="81"/>
      <c r="Q482" s="81"/>
      <c r="R482" s="81"/>
      <c r="S482" s="81"/>
      <c r="T482" s="81"/>
    </row>
    <row r="483" spans="1:20" ht="14.25" customHeight="1" x14ac:dyDescent="0.35">
      <c r="A483" s="81"/>
      <c r="B483" s="81"/>
      <c r="C483" s="81"/>
      <c r="D483" s="81"/>
      <c r="E483" s="81"/>
      <c r="F483" s="81"/>
      <c r="G483" s="81"/>
      <c r="H483" s="81"/>
      <c r="I483" s="81"/>
      <c r="J483" s="81"/>
      <c r="K483" s="81"/>
      <c r="L483" s="81"/>
      <c r="M483" s="81"/>
      <c r="N483" s="81"/>
      <c r="O483" s="81"/>
      <c r="P483" s="81"/>
      <c r="Q483" s="81"/>
      <c r="R483" s="81"/>
      <c r="S483" s="81"/>
      <c r="T483" s="81"/>
    </row>
    <row r="484" spans="1:20" ht="14.25" customHeight="1" x14ac:dyDescent="0.35">
      <c r="A484" s="81"/>
      <c r="B484" s="81"/>
      <c r="C484" s="81"/>
      <c r="D484" s="81"/>
      <c r="E484" s="81"/>
      <c r="F484" s="81"/>
      <c r="G484" s="81"/>
      <c r="H484" s="81"/>
      <c r="I484" s="81"/>
      <c r="J484" s="81"/>
      <c r="K484" s="81"/>
      <c r="L484" s="81"/>
      <c r="M484" s="81"/>
      <c r="N484" s="81"/>
      <c r="O484" s="81"/>
      <c r="P484" s="81"/>
      <c r="Q484" s="81"/>
      <c r="R484" s="81"/>
      <c r="S484" s="81"/>
      <c r="T484" s="81"/>
    </row>
    <row r="485" spans="1:20" ht="14.25" customHeight="1" x14ac:dyDescent="0.35">
      <c r="A485" s="81"/>
      <c r="B485" s="81"/>
      <c r="C485" s="81"/>
      <c r="D485" s="81"/>
      <c r="E485" s="81"/>
      <c r="F485" s="81"/>
      <c r="G485" s="81"/>
      <c r="H485" s="81"/>
      <c r="I485" s="81"/>
      <c r="J485" s="81"/>
      <c r="K485" s="81"/>
      <c r="L485" s="81"/>
      <c r="M485" s="81"/>
      <c r="N485" s="81"/>
      <c r="O485" s="81"/>
      <c r="P485" s="81"/>
      <c r="Q485" s="81"/>
      <c r="R485" s="81"/>
      <c r="S485" s="81"/>
      <c r="T485" s="81"/>
    </row>
    <row r="486" spans="1:20" ht="14.25" customHeight="1" x14ac:dyDescent="0.35">
      <c r="A486" s="81"/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  <c r="O486" s="81"/>
      <c r="P486" s="81"/>
      <c r="Q486" s="81"/>
      <c r="R486" s="81"/>
      <c r="S486" s="81"/>
      <c r="T486" s="81"/>
    </row>
    <row r="487" spans="1:20" ht="14.25" customHeight="1" x14ac:dyDescent="0.35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  <c r="P487" s="81"/>
      <c r="Q487" s="81"/>
      <c r="R487" s="81"/>
      <c r="S487" s="81"/>
      <c r="T487" s="81"/>
    </row>
    <row r="488" spans="1:20" ht="14.25" customHeight="1" x14ac:dyDescent="0.35">
      <c r="A488" s="81"/>
      <c r="B488" s="81"/>
      <c r="C488" s="81"/>
      <c r="D488" s="81"/>
      <c r="E488" s="81"/>
      <c r="F488" s="81"/>
      <c r="G488" s="81"/>
      <c r="H488" s="81"/>
      <c r="I488" s="81"/>
      <c r="J488" s="81"/>
      <c r="K488" s="81"/>
      <c r="L488" s="81"/>
      <c r="M488" s="81"/>
      <c r="N488" s="81"/>
      <c r="O488" s="81"/>
      <c r="P488" s="81"/>
      <c r="Q488" s="81"/>
      <c r="R488" s="81"/>
      <c r="S488" s="81"/>
      <c r="T488" s="81"/>
    </row>
    <row r="489" spans="1:20" ht="14.25" customHeight="1" x14ac:dyDescent="0.35">
      <c r="A489" s="81"/>
      <c r="B489" s="81"/>
      <c r="C489" s="81"/>
      <c r="D489" s="81"/>
      <c r="E489" s="81"/>
      <c r="F489" s="81"/>
      <c r="G489" s="81"/>
      <c r="H489" s="81"/>
      <c r="I489" s="81"/>
      <c r="J489" s="81"/>
      <c r="K489" s="81"/>
      <c r="L489" s="81"/>
      <c r="M489" s="81"/>
      <c r="N489" s="81"/>
      <c r="O489" s="81"/>
      <c r="P489" s="81"/>
      <c r="Q489" s="81"/>
      <c r="R489" s="81"/>
      <c r="S489" s="81"/>
      <c r="T489" s="81"/>
    </row>
    <row r="490" spans="1:20" ht="14.25" customHeight="1" x14ac:dyDescent="0.35">
      <c r="A490" s="81"/>
      <c r="B490" s="81"/>
      <c r="C490" s="81"/>
      <c r="D490" s="81"/>
      <c r="E490" s="81"/>
      <c r="F490" s="81"/>
      <c r="G490" s="81"/>
      <c r="H490" s="81"/>
      <c r="I490" s="81"/>
      <c r="J490" s="81"/>
      <c r="K490" s="81"/>
      <c r="L490" s="81"/>
      <c r="M490" s="81"/>
      <c r="N490" s="81"/>
      <c r="O490" s="81"/>
      <c r="P490" s="81"/>
      <c r="Q490" s="81"/>
      <c r="R490" s="81"/>
      <c r="S490" s="81"/>
      <c r="T490" s="81"/>
    </row>
    <row r="491" spans="1:20" ht="14.25" customHeight="1" x14ac:dyDescent="0.35">
      <c r="A491" s="81"/>
      <c r="B491" s="81"/>
      <c r="C491" s="81"/>
      <c r="D491" s="81"/>
      <c r="E491" s="81"/>
      <c r="F491" s="81"/>
      <c r="G491" s="81"/>
      <c r="H491" s="81"/>
      <c r="I491" s="81"/>
      <c r="J491" s="81"/>
      <c r="K491" s="81"/>
      <c r="L491" s="81"/>
      <c r="M491" s="81"/>
      <c r="N491" s="81"/>
      <c r="O491" s="81"/>
      <c r="P491" s="81"/>
      <c r="Q491" s="81"/>
      <c r="R491" s="81"/>
      <c r="S491" s="81"/>
      <c r="T491" s="81"/>
    </row>
    <row r="492" spans="1:20" ht="14.25" customHeight="1" x14ac:dyDescent="0.35">
      <c r="A492" s="81"/>
      <c r="B492" s="81"/>
      <c r="C492" s="81"/>
      <c r="D492" s="81"/>
      <c r="E492" s="81"/>
      <c r="F492" s="81"/>
      <c r="G492" s="81"/>
      <c r="H492" s="81"/>
      <c r="I492" s="81"/>
      <c r="J492" s="81"/>
      <c r="K492" s="81"/>
      <c r="L492" s="81"/>
      <c r="M492" s="81"/>
      <c r="N492" s="81"/>
      <c r="O492" s="81"/>
      <c r="P492" s="81"/>
      <c r="Q492" s="81"/>
      <c r="R492" s="81"/>
      <c r="S492" s="81"/>
      <c r="T492" s="81"/>
    </row>
    <row r="493" spans="1:20" ht="14.25" customHeight="1" x14ac:dyDescent="0.35">
      <c r="A493" s="81"/>
      <c r="B493" s="81"/>
      <c r="C493" s="81"/>
      <c r="D493" s="81"/>
      <c r="E493" s="81"/>
      <c r="F493" s="81"/>
      <c r="G493" s="81"/>
      <c r="H493" s="81"/>
      <c r="I493" s="81"/>
      <c r="J493" s="81"/>
      <c r="K493" s="81"/>
      <c r="L493" s="81"/>
      <c r="M493" s="81"/>
      <c r="N493" s="81"/>
      <c r="O493" s="81"/>
      <c r="P493" s="81"/>
      <c r="Q493" s="81"/>
      <c r="R493" s="81"/>
      <c r="S493" s="81"/>
      <c r="T493" s="81"/>
    </row>
    <row r="494" spans="1:20" ht="14.25" customHeight="1" x14ac:dyDescent="0.35">
      <c r="A494" s="81"/>
      <c r="B494" s="81"/>
      <c r="C494" s="81"/>
      <c r="D494" s="81"/>
      <c r="E494" s="81"/>
      <c r="F494" s="81"/>
      <c r="G494" s="81"/>
      <c r="H494" s="81"/>
      <c r="I494" s="81"/>
      <c r="J494" s="81"/>
      <c r="K494" s="81"/>
      <c r="L494" s="81"/>
      <c r="M494" s="81"/>
      <c r="N494" s="81"/>
      <c r="O494" s="81"/>
      <c r="P494" s="81"/>
      <c r="Q494" s="81"/>
      <c r="R494" s="81"/>
      <c r="S494" s="81"/>
      <c r="T494" s="81"/>
    </row>
    <row r="495" spans="1:20" ht="14.25" customHeight="1" x14ac:dyDescent="0.35">
      <c r="A495" s="81"/>
      <c r="B495" s="81"/>
      <c r="C495" s="81"/>
      <c r="D495" s="81"/>
      <c r="E495" s="81"/>
      <c r="F495" s="81"/>
      <c r="G495" s="81"/>
      <c r="H495" s="81"/>
      <c r="I495" s="81"/>
      <c r="J495" s="81"/>
      <c r="K495" s="81"/>
      <c r="L495" s="81"/>
      <c r="M495" s="81"/>
      <c r="N495" s="81"/>
      <c r="O495" s="81"/>
      <c r="P495" s="81"/>
      <c r="Q495" s="81"/>
      <c r="R495" s="81"/>
      <c r="S495" s="81"/>
      <c r="T495" s="81"/>
    </row>
    <row r="496" spans="1:20" ht="14.25" customHeight="1" x14ac:dyDescent="0.35">
      <c r="A496" s="81"/>
      <c r="B496" s="81"/>
      <c r="C496" s="81"/>
      <c r="D496" s="81"/>
      <c r="E496" s="81"/>
      <c r="F496" s="81"/>
      <c r="G496" s="81"/>
      <c r="H496" s="81"/>
      <c r="I496" s="81"/>
      <c r="J496" s="81"/>
      <c r="K496" s="81"/>
      <c r="L496" s="81"/>
      <c r="M496" s="81"/>
      <c r="N496" s="81"/>
      <c r="O496" s="81"/>
      <c r="P496" s="81"/>
      <c r="Q496" s="81"/>
      <c r="R496" s="81"/>
      <c r="S496" s="81"/>
      <c r="T496" s="81"/>
    </row>
    <row r="497" spans="1:20" ht="14.25" customHeight="1" x14ac:dyDescent="0.35">
      <c r="A497" s="81"/>
      <c r="B497" s="81"/>
      <c r="C497" s="81"/>
      <c r="D497" s="81"/>
      <c r="E497" s="81"/>
      <c r="F497" s="81"/>
      <c r="G497" s="81"/>
      <c r="H497" s="81"/>
      <c r="I497" s="81"/>
      <c r="J497" s="81"/>
      <c r="K497" s="81"/>
      <c r="L497" s="81"/>
      <c r="M497" s="81"/>
      <c r="N497" s="81"/>
      <c r="O497" s="81"/>
      <c r="P497" s="81"/>
      <c r="Q497" s="81"/>
      <c r="R497" s="81"/>
      <c r="S497" s="81"/>
      <c r="T497" s="81"/>
    </row>
    <row r="498" spans="1:20" ht="14.25" customHeight="1" x14ac:dyDescent="0.35">
      <c r="A498" s="81"/>
      <c r="B498" s="81"/>
      <c r="C498" s="81"/>
      <c r="D498" s="81"/>
      <c r="E498" s="81"/>
      <c r="F498" s="81"/>
      <c r="G498" s="81"/>
      <c r="H498" s="81"/>
      <c r="I498" s="81"/>
      <c r="J498" s="81"/>
      <c r="K498" s="81"/>
      <c r="L498" s="81"/>
      <c r="M498" s="81"/>
      <c r="N498" s="81"/>
      <c r="O498" s="81"/>
      <c r="P498" s="81"/>
      <c r="Q498" s="81"/>
      <c r="R498" s="81"/>
      <c r="S498" s="81"/>
      <c r="T498" s="81"/>
    </row>
    <row r="499" spans="1:20" ht="14.25" customHeight="1" x14ac:dyDescent="0.35">
      <c r="A499" s="81"/>
      <c r="B499" s="81"/>
      <c r="C499" s="81"/>
      <c r="D499" s="81"/>
      <c r="E499" s="81"/>
      <c r="F499" s="81"/>
      <c r="G499" s="81"/>
      <c r="H499" s="81"/>
      <c r="I499" s="81"/>
      <c r="J499" s="81"/>
      <c r="K499" s="81"/>
      <c r="L499" s="81"/>
      <c r="M499" s="81"/>
      <c r="N499" s="81"/>
      <c r="O499" s="81"/>
      <c r="P499" s="81"/>
      <c r="Q499" s="81"/>
      <c r="R499" s="81"/>
      <c r="S499" s="81"/>
      <c r="T499" s="81"/>
    </row>
    <row r="500" spans="1:20" ht="14.25" customHeight="1" x14ac:dyDescent="0.35">
      <c r="A500" s="81"/>
      <c r="B500" s="81"/>
      <c r="C500" s="81"/>
      <c r="D500" s="81"/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  <c r="P500" s="81"/>
      <c r="Q500" s="81"/>
      <c r="R500" s="81"/>
      <c r="S500" s="81"/>
      <c r="T500" s="81"/>
    </row>
    <row r="501" spans="1:20" ht="14.25" customHeight="1" x14ac:dyDescent="0.35">
      <c r="A501" s="81"/>
      <c r="B501" s="81"/>
      <c r="C501" s="81"/>
      <c r="D501" s="81"/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  <c r="P501" s="81"/>
      <c r="Q501" s="81"/>
      <c r="R501" s="81"/>
      <c r="S501" s="81"/>
      <c r="T501" s="81"/>
    </row>
    <row r="502" spans="1:20" ht="14.25" customHeight="1" x14ac:dyDescent="0.35">
      <c r="A502" s="81"/>
      <c r="B502" s="81"/>
      <c r="C502" s="81"/>
      <c r="D502" s="81"/>
      <c r="E502" s="81"/>
      <c r="F502" s="81"/>
      <c r="G502" s="81"/>
      <c r="H502" s="81"/>
      <c r="I502" s="81"/>
      <c r="J502" s="81"/>
      <c r="K502" s="81"/>
      <c r="L502" s="81"/>
      <c r="M502" s="81"/>
      <c r="N502" s="81"/>
      <c r="O502" s="81"/>
      <c r="P502" s="81"/>
      <c r="Q502" s="81"/>
      <c r="R502" s="81"/>
      <c r="S502" s="81"/>
      <c r="T502" s="81"/>
    </row>
    <row r="503" spans="1:20" ht="14.25" customHeight="1" x14ac:dyDescent="0.35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  <c r="Q503" s="81"/>
      <c r="R503" s="81"/>
      <c r="S503" s="81"/>
      <c r="T503" s="81"/>
    </row>
    <row r="504" spans="1:20" ht="14.25" customHeight="1" x14ac:dyDescent="0.35">
      <c r="A504" s="81"/>
      <c r="B504" s="81"/>
      <c r="C504" s="81"/>
      <c r="D504" s="81"/>
      <c r="E504" s="81"/>
      <c r="F504" s="81"/>
      <c r="G504" s="81"/>
      <c r="H504" s="81"/>
      <c r="I504" s="81"/>
      <c r="J504" s="81"/>
      <c r="K504" s="81"/>
      <c r="L504" s="81"/>
      <c r="M504" s="81"/>
      <c r="N504" s="81"/>
      <c r="O504" s="81"/>
      <c r="P504" s="81"/>
      <c r="Q504" s="81"/>
      <c r="R504" s="81"/>
      <c r="S504" s="81"/>
      <c r="T504" s="81"/>
    </row>
    <row r="505" spans="1:20" ht="14.25" customHeight="1" x14ac:dyDescent="0.35">
      <c r="A505" s="81"/>
      <c r="B505" s="81"/>
      <c r="C505" s="81"/>
      <c r="D505" s="81"/>
      <c r="E505" s="81"/>
      <c r="F505" s="81"/>
      <c r="G505" s="81"/>
      <c r="H505" s="81"/>
      <c r="I505" s="81"/>
      <c r="J505" s="81"/>
      <c r="K505" s="81"/>
      <c r="L505" s="81"/>
      <c r="M505" s="81"/>
      <c r="N505" s="81"/>
      <c r="O505" s="81"/>
      <c r="P505" s="81"/>
      <c r="Q505" s="81"/>
      <c r="R505" s="81"/>
      <c r="S505" s="81"/>
      <c r="T505" s="81"/>
    </row>
    <row r="506" spans="1:20" ht="14.25" customHeight="1" x14ac:dyDescent="0.35">
      <c r="A506" s="81"/>
      <c r="B506" s="81"/>
      <c r="C506" s="81"/>
      <c r="D506" s="81"/>
      <c r="E506" s="81"/>
      <c r="F506" s="81"/>
      <c r="G506" s="81"/>
      <c r="H506" s="81"/>
      <c r="I506" s="81"/>
      <c r="J506" s="81"/>
      <c r="K506" s="81"/>
      <c r="L506" s="81"/>
      <c r="M506" s="81"/>
      <c r="N506" s="81"/>
      <c r="O506" s="81"/>
      <c r="P506" s="81"/>
      <c r="Q506" s="81"/>
      <c r="R506" s="81"/>
      <c r="S506" s="81"/>
      <c r="T506" s="81"/>
    </row>
    <row r="507" spans="1:20" ht="14.25" customHeight="1" x14ac:dyDescent="0.35">
      <c r="A507" s="81"/>
      <c r="B507" s="81"/>
      <c r="C507" s="81"/>
      <c r="D507" s="81"/>
      <c r="E507" s="81"/>
      <c r="F507" s="81"/>
      <c r="G507" s="81"/>
      <c r="H507" s="81"/>
      <c r="I507" s="81"/>
      <c r="J507" s="81"/>
      <c r="K507" s="81"/>
      <c r="L507" s="81"/>
      <c r="M507" s="81"/>
      <c r="N507" s="81"/>
      <c r="O507" s="81"/>
      <c r="P507" s="81"/>
      <c r="Q507" s="81"/>
      <c r="R507" s="81"/>
      <c r="S507" s="81"/>
      <c r="T507" s="81"/>
    </row>
    <row r="508" spans="1:20" ht="14.25" customHeight="1" x14ac:dyDescent="0.35">
      <c r="A508" s="81"/>
      <c r="B508" s="81"/>
      <c r="C508" s="81"/>
      <c r="D508" s="81"/>
      <c r="E508" s="81"/>
      <c r="F508" s="81"/>
      <c r="G508" s="81"/>
      <c r="H508" s="81"/>
      <c r="I508" s="81"/>
      <c r="J508" s="81"/>
      <c r="K508" s="81"/>
      <c r="L508" s="81"/>
      <c r="M508" s="81"/>
      <c r="N508" s="81"/>
      <c r="O508" s="81"/>
      <c r="P508" s="81"/>
      <c r="Q508" s="81"/>
      <c r="R508" s="81"/>
      <c r="S508" s="81"/>
      <c r="T508" s="81"/>
    </row>
    <row r="509" spans="1:20" ht="14.25" customHeight="1" x14ac:dyDescent="0.35">
      <c r="A509" s="81"/>
      <c r="B509" s="81"/>
      <c r="C509" s="81"/>
      <c r="D509" s="81"/>
      <c r="E509" s="81"/>
      <c r="F509" s="81"/>
      <c r="G509" s="81"/>
      <c r="H509" s="81"/>
      <c r="I509" s="81"/>
      <c r="J509" s="81"/>
      <c r="K509" s="81"/>
      <c r="L509" s="81"/>
      <c r="M509" s="81"/>
      <c r="N509" s="81"/>
      <c r="O509" s="81"/>
      <c r="P509" s="81"/>
      <c r="Q509" s="81"/>
      <c r="R509" s="81"/>
      <c r="S509" s="81"/>
      <c r="T509" s="81"/>
    </row>
    <row r="510" spans="1:20" ht="14.25" customHeight="1" x14ac:dyDescent="0.35">
      <c r="A510" s="81"/>
      <c r="B510" s="81"/>
      <c r="C510" s="81"/>
      <c r="D510" s="81"/>
      <c r="E510" s="81"/>
      <c r="F510" s="81"/>
      <c r="G510" s="81"/>
      <c r="H510" s="81"/>
      <c r="I510" s="81"/>
      <c r="J510" s="81"/>
      <c r="K510" s="81"/>
      <c r="L510" s="81"/>
      <c r="M510" s="81"/>
      <c r="N510" s="81"/>
      <c r="O510" s="81"/>
      <c r="P510" s="81"/>
      <c r="Q510" s="81"/>
      <c r="R510" s="81"/>
      <c r="S510" s="81"/>
      <c r="T510" s="81"/>
    </row>
    <row r="511" spans="1:20" ht="14.25" customHeight="1" x14ac:dyDescent="0.35">
      <c r="A511" s="81"/>
      <c r="B511" s="81"/>
      <c r="C511" s="81"/>
      <c r="D511" s="81"/>
      <c r="E511" s="81"/>
      <c r="F511" s="81"/>
      <c r="G511" s="81"/>
      <c r="H511" s="81"/>
      <c r="I511" s="81"/>
      <c r="J511" s="81"/>
      <c r="K511" s="81"/>
      <c r="L511" s="81"/>
      <c r="M511" s="81"/>
      <c r="N511" s="81"/>
      <c r="O511" s="81"/>
      <c r="P511" s="81"/>
      <c r="Q511" s="81"/>
      <c r="R511" s="81"/>
      <c r="S511" s="81"/>
      <c r="T511" s="81"/>
    </row>
    <row r="512" spans="1:20" ht="14.25" customHeight="1" x14ac:dyDescent="0.35">
      <c r="A512" s="81"/>
      <c r="B512" s="81"/>
      <c r="C512" s="81"/>
      <c r="D512" s="81"/>
      <c r="E512" s="81"/>
      <c r="F512" s="81"/>
      <c r="G512" s="81"/>
      <c r="H512" s="81"/>
      <c r="I512" s="81"/>
      <c r="J512" s="81"/>
      <c r="K512" s="81"/>
      <c r="L512" s="81"/>
      <c r="M512" s="81"/>
      <c r="N512" s="81"/>
      <c r="O512" s="81"/>
      <c r="P512" s="81"/>
      <c r="Q512" s="81"/>
      <c r="R512" s="81"/>
      <c r="S512" s="81"/>
      <c r="T512" s="81"/>
    </row>
    <row r="513" spans="1:20" ht="14.25" customHeight="1" x14ac:dyDescent="0.35">
      <c r="A513" s="81"/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  <c r="O513" s="81"/>
      <c r="P513" s="81"/>
      <c r="Q513" s="81"/>
      <c r="R513" s="81"/>
      <c r="S513" s="81"/>
      <c r="T513" s="81"/>
    </row>
    <row r="514" spans="1:20" ht="14.25" customHeight="1" x14ac:dyDescent="0.35">
      <c r="A514" s="81"/>
      <c r="B514" s="81"/>
      <c r="C514" s="81"/>
      <c r="D514" s="81"/>
      <c r="E514" s="81"/>
      <c r="F514" s="81"/>
      <c r="G514" s="81"/>
      <c r="H514" s="81"/>
      <c r="I514" s="81"/>
      <c r="J514" s="81"/>
      <c r="K514" s="81"/>
      <c r="L514" s="81"/>
      <c r="M514" s="81"/>
      <c r="N514" s="81"/>
      <c r="O514" s="81"/>
      <c r="P514" s="81"/>
      <c r="Q514" s="81"/>
      <c r="R514" s="81"/>
      <c r="S514" s="81"/>
      <c r="T514" s="81"/>
    </row>
    <row r="515" spans="1:20" ht="14.25" customHeight="1" x14ac:dyDescent="0.35">
      <c r="A515" s="81"/>
      <c r="B515" s="81"/>
      <c r="C515" s="81"/>
      <c r="D515" s="81"/>
      <c r="E515" s="81"/>
      <c r="F515" s="81"/>
      <c r="G515" s="81"/>
      <c r="H515" s="81"/>
      <c r="I515" s="81"/>
      <c r="J515" s="81"/>
      <c r="K515" s="81"/>
      <c r="L515" s="81"/>
      <c r="M515" s="81"/>
      <c r="N515" s="81"/>
      <c r="O515" s="81"/>
      <c r="P515" s="81"/>
      <c r="Q515" s="81"/>
      <c r="R515" s="81"/>
      <c r="S515" s="81"/>
      <c r="T515" s="81"/>
    </row>
    <row r="516" spans="1:20" ht="14.25" customHeight="1" x14ac:dyDescent="0.35">
      <c r="A516" s="81"/>
      <c r="B516" s="81"/>
      <c r="C516" s="81"/>
      <c r="D516" s="81"/>
      <c r="E516" s="81"/>
      <c r="F516" s="81"/>
      <c r="G516" s="81"/>
      <c r="H516" s="81"/>
      <c r="I516" s="81"/>
      <c r="J516" s="81"/>
      <c r="K516" s="81"/>
      <c r="L516" s="81"/>
      <c r="M516" s="81"/>
      <c r="N516" s="81"/>
      <c r="O516" s="81"/>
      <c r="P516" s="81"/>
      <c r="Q516" s="81"/>
      <c r="R516" s="81"/>
      <c r="S516" s="81"/>
      <c r="T516" s="81"/>
    </row>
    <row r="517" spans="1:20" ht="14.25" customHeight="1" x14ac:dyDescent="0.35">
      <c r="A517" s="81"/>
      <c r="B517" s="81"/>
      <c r="C517" s="81"/>
      <c r="D517" s="81"/>
      <c r="E517" s="81"/>
      <c r="F517" s="81"/>
      <c r="G517" s="81"/>
      <c r="H517" s="81"/>
      <c r="I517" s="81"/>
      <c r="J517" s="81"/>
      <c r="K517" s="81"/>
      <c r="L517" s="81"/>
      <c r="M517" s="81"/>
      <c r="N517" s="81"/>
      <c r="O517" s="81"/>
      <c r="P517" s="81"/>
      <c r="Q517" s="81"/>
      <c r="R517" s="81"/>
      <c r="S517" s="81"/>
      <c r="T517" s="81"/>
    </row>
    <row r="518" spans="1:20" ht="14.25" customHeight="1" x14ac:dyDescent="0.35">
      <c r="A518" s="81"/>
      <c r="B518" s="81"/>
      <c r="C518" s="81"/>
      <c r="D518" s="81"/>
      <c r="E518" s="81"/>
      <c r="F518" s="81"/>
      <c r="G518" s="81"/>
      <c r="H518" s="81"/>
      <c r="I518" s="81"/>
      <c r="J518" s="81"/>
      <c r="K518" s="81"/>
      <c r="L518" s="81"/>
      <c r="M518" s="81"/>
      <c r="N518" s="81"/>
      <c r="O518" s="81"/>
      <c r="P518" s="81"/>
      <c r="Q518" s="81"/>
      <c r="R518" s="81"/>
      <c r="S518" s="81"/>
      <c r="T518" s="81"/>
    </row>
    <row r="519" spans="1:20" ht="14.25" customHeight="1" x14ac:dyDescent="0.35">
      <c r="A519" s="81"/>
      <c r="B519" s="81"/>
      <c r="C519" s="81"/>
      <c r="D519" s="81"/>
      <c r="E519" s="81"/>
      <c r="F519" s="81"/>
      <c r="G519" s="81"/>
      <c r="H519" s="81"/>
      <c r="I519" s="81"/>
      <c r="J519" s="81"/>
      <c r="K519" s="81"/>
      <c r="L519" s="81"/>
      <c r="M519" s="81"/>
      <c r="N519" s="81"/>
      <c r="O519" s="81"/>
      <c r="P519" s="81"/>
      <c r="Q519" s="81"/>
      <c r="R519" s="81"/>
      <c r="S519" s="81"/>
      <c r="T519" s="81"/>
    </row>
    <row r="520" spans="1:20" ht="14.25" customHeight="1" x14ac:dyDescent="0.35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  <c r="P520" s="81"/>
      <c r="Q520" s="81"/>
      <c r="R520" s="81"/>
      <c r="S520" s="81"/>
      <c r="T520" s="81"/>
    </row>
    <row r="521" spans="1:20" ht="14.25" customHeight="1" x14ac:dyDescent="0.35">
      <c r="A521" s="81"/>
      <c r="B521" s="81"/>
      <c r="C521" s="81"/>
      <c r="D521" s="81"/>
      <c r="E521" s="81"/>
      <c r="F521" s="81"/>
      <c r="G521" s="81"/>
      <c r="H521" s="81"/>
      <c r="I521" s="81"/>
      <c r="J521" s="81"/>
      <c r="K521" s="81"/>
      <c r="L521" s="81"/>
      <c r="M521" s="81"/>
      <c r="N521" s="81"/>
      <c r="O521" s="81"/>
      <c r="P521" s="81"/>
      <c r="Q521" s="81"/>
      <c r="R521" s="81"/>
      <c r="S521" s="81"/>
      <c r="T521" s="81"/>
    </row>
    <row r="522" spans="1:20" ht="14.25" customHeight="1" x14ac:dyDescent="0.35">
      <c r="A522" s="81"/>
      <c r="B522" s="81"/>
      <c r="C522" s="81"/>
      <c r="D522" s="81"/>
      <c r="E522" s="81"/>
      <c r="F522" s="81"/>
      <c r="G522" s="81"/>
      <c r="H522" s="81"/>
      <c r="I522" s="81"/>
      <c r="J522" s="81"/>
      <c r="K522" s="81"/>
      <c r="L522" s="81"/>
      <c r="M522" s="81"/>
      <c r="N522" s="81"/>
      <c r="O522" s="81"/>
      <c r="P522" s="81"/>
      <c r="Q522" s="81"/>
      <c r="R522" s="81"/>
      <c r="S522" s="81"/>
      <c r="T522" s="81"/>
    </row>
    <row r="523" spans="1:20" ht="14.25" customHeight="1" x14ac:dyDescent="0.35">
      <c r="A523" s="81"/>
      <c r="B523" s="81"/>
      <c r="C523" s="81"/>
      <c r="D523" s="81"/>
      <c r="E523" s="81"/>
      <c r="F523" s="81"/>
      <c r="G523" s="81"/>
      <c r="H523" s="81"/>
      <c r="I523" s="81"/>
      <c r="J523" s="81"/>
      <c r="K523" s="81"/>
      <c r="L523" s="81"/>
      <c r="M523" s="81"/>
      <c r="N523" s="81"/>
      <c r="O523" s="81"/>
      <c r="P523" s="81"/>
      <c r="Q523" s="81"/>
      <c r="R523" s="81"/>
      <c r="S523" s="81"/>
      <c r="T523" s="81"/>
    </row>
    <row r="524" spans="1:20" ht="14.25" customHeight="1" x14ac:dyDescent="0.35">
      <c r="A524" s="81"/>
      <c r="B524" s="81"/>
      <c r="C524" s="81"/>
      <c r="D524" s="81"/>
      <c r="E524" s="81"/>
      <c r="F524" s="81"/>
      <c r="G524" s="81"/>
      <c r="H524" s="81"/>
      <c r="I524" s="81"/>
      <c r="J524" s="81"/>
      <c r="K524" s="81"/>
      <c r="L524" s="81"/>
      <c r="M524" s="81"/>
      <c r="N524" s="81"/>
      <c r="O524" s="81"/>
      <c r="P524" s="81"/>
      <c r="Q524" s="81"/>
      <c r="R524" s="81"/>
      <c r="S524" s="81"/>
      <c r="T524" s="81"/>
    </row>
    <row r="525" spans="1:20" ht="14.25" customHeight="1" x14ac:dyDescent="0.35">
      <c r="A525" s="81"/>
      <c r="B525" s="81"/>
      <c r="C525" s="81"/>
      <c r="D525" s="81"/>
      <c r="E525" s="81"/>
      <c r="F525" s="81"/>
      <c r="G525" s="81"/>
      <c r="H525" s="81"/>
      <c r="I525" s="81"/>
      <c r="J525" s="81"/>
      <c r="K525" s="81"/>
      <c r="L525" s="81"/>
      <c r="M525" s="81"/>
      <c r="N525" s="81"/>
      <c r="O525" s="81"/>
      <c r="P525" s="81"/>
      <c r="Q525" s="81"/>
      <c r="R525" s="81"/>
      <c r="S525" s="81"/>
      <c r="T525" s="81"/>
    </row>
    <row r="526" spans="1:20" ht="14.25" customHeight="1" x14ac:dyDescent="0.35">
      <c r="A526" s="81"/>
      <c r="B526" s="81"/>
      <c r="C526" s="81"/>
      <c r="D526" s="81"/>
      <c r="E526" s="81"/>
      <c r="F526" s="81"/>
      <c r="G526" s="81"/>
      <c r="H526" s="81"/>
      <c r="I526" s="81"/>
      <c r="J526" s="81"/>
      <c r="K526" s="81"/>
      <c r="L526" s="81"/>
      <c r="M526" s="81"/>
      <c r="N526" s="81"/>
      <c r="O526" s="81"/>
      <c r="P526" s="81"/>
      <c r="Q526" s="81"/>
      <c r="R526" s="81"/>
      <c r="S526" s="81"/>
      <c r="T526" s="81"/>
    </row>
    <row r="527" spans="1:20" ht="14.25" customHeight="1" x14ac:dyDescent="0.35">
      <c r="A527" s="81"/>
      <c r="B527" s="81"/>
      <c r="C527" s="81"/>
      <c r="D527" s="81"/>
      <c r="E527" s="81"/>
      <c r="F527" s="81"/>
      <c r="G527" s="81"/>
      <c r="H527" s="81"/>
      <c r="I527" s="81"/>
      <c r="J527" s="81"/>
      <c r="K527" s="81"/>
      <c r="L527" s="81"/>
      <c r="M527" s="81"/>
      <c r="N527" s="81"/>
      <c r="O527" s="81"/>
      <c r="P527" s="81"/>
      <c r="Q527" s="81"/>
      <c r="R527" s="81"/>
      <c r="S527" s="81"/>
      <c r="T527" s="81"/>
    </row>
    <row r="528" spans="1:20" ht="14.25" customHeight="1" x14ac:dyDescent="0.35">
      <c r="A528" s="81"/>
      <c r="B528" s="81"/>
      <c r="C528" s="81"/>
      <c r="D528" s="81"/>
      <c r="E528" s="81"/>
      <c r="F528" s="81"/>
      <c r="G528" s="81"/>
      <c r="H528" s="81"/>
      <c r="I528" s="81"/>
      <c r="J528" s="81"/>
      <c r="K528" s="81"/>
      <c r="L528" s="81"/>
      <c r="M528" s="81"/>
      <c r="N528" s="81"/>
      <c r="O528" s="81"/>
      <c r="P528" s="81"/>
      <c r="Q528" s="81"/>
      <c r="R528" s="81"/>
      <c r="S528" s="81"/>
      <c r="T528" s="81"/>
    </row>
    <row r="529" spans="1:20" ht="14.25" customHeight="1" x14ac:dyDescent="0.35">
      <c r="A529" s="81"/>
      <c r="B529" s="81"/>
      <c r="C529" s="81"/>
      <c r="D529" s="81"/>
      <c r="E529" s="81"/>
      <c r="F529" s="81"/>
      <c r="G529" s="81"/>
      <c r="H529" s="81"/>
      <c r="I529" s="81"/>
      <c r="J529" s="81"/>
      <c r="K529" s="81"/>
      <c r="L529" s="81"/>
      <c r="M529" s="81"/>
      <c r="N529" s="81"/>
      <c r="O529" s="81"/>
      <c r="P529" s="81"/>
      <c r="Q529" s="81"/>
      <c r="R529" s="81"/>
      <c r="S529" s="81"/>
      <c r="T529" s="81"/>
    </row>
    <row r="530" spans="1:20" ht="14.25" customHeight="1" x14ac:dyDescent="0.35">
      <c r="A530" s="81"/>
      <c r="B530" s="81"/>
      <c r="C530" s="81"/>
      <c r="D530" s="81"/>
      <c r="E530" s="81"/>
      <c r="F530" s="81"/>
      <c r="G530" s="81"/>
      <c r="H530" s="81"/>
      <c r="I530" s="81"/>
      <c r="J530" s="81"/>
      <c r="K530" s="81"/>
      <c r="L530" s="81"/>
      <c r="M530" s="81"/>
      <c r="N530" s="81"/>
      <c r="O530" s="81"/>
      <c r="P530" s="81"/>
      <c r="Q530" s="81"/>
      <c r="R530" s="81"/>
      <c r="S530" s="81"/>
      <c r="T530" s="81"/>
    </row>
    <row r="531" spans="1:20" ht="14.25" customHeight="1" x14ac:dyDescent="0.35">
      <c r="A531" s="81"/>
      <c r="B531" s="81"/>
      <c r="C531" s="81"/>
      <c r="D531" s="81"/>
      <c r="E531" s="81"/>
      <c r="F531" s="81"/>
      <c r="G531" s="81"/>
      <c r="H531" s="81"/>
      <c r="I531" s="81"/>
      <c r="J531" s="81"/>
      <c r="K531" s="81"/>
      <c r="L531" s="81"/>
      <c r="M531" s="81"/>
      <c r="N531" s="81"/>
      <c r="O531" s="81"/>
      <c r="P531" s="81"/>
      <c r="Q531" s="81"/>
      <c r="R531" s="81"/>
      <c r="S531" s="81"/>
      <c r="T531" s="81"/>
    </row>
    <row r="532" spans="1:20" ht="14.25" customHeight="1" x14ac:dyDescent="0.35">
      <c r="A532" s="81"/>
      <c r="B532" s="81"/>
      <c r="C532" s="81"/>
      <c r="D532" s="81"/>
      <c r="E532" s="81"/>
      <c r="F532" s="81"/>
      <c r="G532" s="81"/>
      <c r="H532" s="81"/>
      <c r="I532" s="81"/>
      <c r="J532" s="81"/>
      <c r="K532" s="81"/>
      <c r="L532" s="81"/>
      <c r="M532" s="81"/>
      <c r="N532" s="81"/>
      <c r="O532" s="81"/>
      <c r="P532" s="81"/>
      <c r="Q532" s="81"/>
      <c r="R532" s="81"/>
      <c r="S532" s="81"/>
      <c r="T532" s="81"/>
    </row>
    <row r="533" spans="1:20" ht="14.25" customHeight="1" x14ac:dyDescent="0.35">
      <c r="A533" s="81"/>
      <c r="B533" s="81"/>
      <c r="C533" s="81"/>
      <c r="D533" s="81"/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  <c r="P533" s="81"/>
      <c r="Q533" s="81"/>
      <c r="R533" s="81"/>
      <c r="S533" s="81"/>
      <c r="T533" s="81"/>
    </row>
    <row r="534" spans="1:20" ht="14.25" customHeight="1" x14ac:dyDescent="0.35">
      <c r="A534" s="81"/>
      <c r="B534" s="81"/>
      <c r="C534" s="81"/>
      <c r="D534" s="81"/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  <c r="P534" s="81"/>
      <c r="Q534" s="81"/>
      <c r="R534" s="81"/>
      <c r="S534" s="81"/>
      <c r="T534" s="81"/>
    </row>
    <row r="535" spans="1:20" ht="14.25" customHeight="1" x14ac:dyDescent="0.35">
      <c r="A535" s="81"/>
      <c r="B535" s="81"/>
      <c r="C535" s="81"/>
      <c r="D535" s="81"/>
      <c r="E535" s="81"/>
      <c r="F535" s="81"/>
      <c r="G535" s="81"/>
      <c r="H535" s="81"/>
      <c r="I535" s="81"/>
      <c r="J535" s="81"/>
      <c r="K535" s="81"/>
      <c r="L535" s="81"/>
      <c r="M535" s="81"/>
      <c r="N535" s="81"/>
      <c r="O535" s="81"/>
      <c r="P535" s="81"/>
      <c r="Q535" s="81"/>
      <c r="R535" s="81"/>
      <c r="S535" s="81"/>
      <c r="T535" s="81"/>
    </row>
    <row r="536" spans="1:20" ht="14.25" customHeight="1" x14ac:dyDescent="0.35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  <c r="Q536" s="81"/>
      <c r="R536" s="81"/>
      <c r="S536" s="81"/>
      <c r="T536" s="81"/>
    </row>
    <row r="537" spans="1:20" ht="14.25" customHeight="1" x14ac:dyDescent="0.35">
      <c r="A537" s="81"/>
      <c r="B537" s="81"/>
      <c r="C537" s="81"/>
      <c r="D537" s="81"/>
      <c r="E537" s="81"/>
      <c r="F537" s="81"/>
      <c r="G537" s="81"/>
      <c r="H537" s="81"/>
      <c r="I537" s="81"/>
      <c r="J537" s="81"/>
      <c r="K537" s="81"/>
      <c r="L537" s="81"/>
      <c r="M537" s="81"/>
      <c r="N537" s="81"/>
      <c r="O537" s="81"/>
      <c r="P537" s="81"/>
      <c r="Q537" s="81"/>
      <c r="R537" s="81"/>
      <c r="S537" s="81"/>
      <c r="T537" s="81"/>
    </row>
    <row r="538" spans="1:20" ht="14.25" customHeight="1" x14ac:dyDescent="0.35">
      <c r="A538" s="81"/>
      <c r="B538" s="81"/>
      <c r="C538" s="81"/>
      <c r="D538" s="81"/>
      <c r="E538" s="81"/>
      <c r="F538" s="81"/>
      <c r="G538" s="81"/>
      <c r="H538" s="81"/>
      <c r="I538" s="81"/>
      <c r="J538" s="81"/>
      <c r="K538" s="81"/>
      <c r="L538" s="81"/>
      <c r="M538" s="81"/>
      <c r="N538" s="81"/>
      <c r="O538" s="81"/>
      <c r="P538" s="81"/>
      <c r="Q538" s="81"/>
      <c r="R538" s="81"/>
      <c r="S538" s="81"/>
      <c r="T538" s="81"/>
    </row>
    <row r="539" spans="1:20" ht="14.25" customHeight="1" x14ac:dyDescent="0.35">
      <c r="A539" s="81"/>
      <c r="B539" s="81"/>
      <c r="C539" s="81"/>
      <c r="D539" s="81"/>
      <c r="E539" s="81"/>
      <c r="F539" s="81"/>
      <c r="G539" s="81"/>
      <c r="H539" s="81"/>
      <c r="I539" s="81"/>
      <c r="J539" s="81"/>
      <c r="K539" s="81"/>
      <c r="L539" s="81"/>
      <c r="M539" s="81"/>
      <c r="N539" s="81"/>
      <c r="O539" s="81"/>
      <c r="P539" s="81"/>
      <c r="Q539" s="81"/>
      <c r="R539" s="81"/>
      <c r="S539" s="81"/>
      <c r="T539" s="81"/>
    </row>
    <row r="540" spans="1:20" ht="14.25" customHeight="1" x14ac:dyDescent="0.35">
      <c r="A540" s="81"/>
      <c r="B540" s="81"/>
      <c r="C540" s="81"/>
      <c r="D540" s="81"/>
      <c r="E540" s="81"/>
      <c r="F540" s="81"/>
      <c r="G540" s="81"/>
      <c r="H540" s="81"/>
      <c r="I540" s="81"/>
      <c r="J540" s="81"/>
      <c r="K540" s="81"/>
      <c r="L540" s="81"/>
      <c r="M540" s="81"/>
      <c r="N540" s="81"/>
      <c r="O540" s="81"/>
      <c r="P540" s="81"/>
      <c r="Q540" s="81"/>
      <c r="R540" s="81"/>
      <c r="S540" s="81"/>
      <c r="T540" s="81"/>
    </row>
    <row r="541" spans="1:20" ht="14.25" customHeight="1" x14ac:dyDescent="0.35">
      <c r="A541" s="81"/>
      <c r="B541" s="81"/>
      <c r="C541" s="81"/>
      <c r="D541" s="81"/>
      <c r="E541" s="81"/>
      <c r="F541" s="81"/>
      <c r="G541" s="81"/>
      <c r="H541" s="81"/>
      <c r="I541" s="81"/>
      <c r="J541" s="81"/>
      <c r="K541" s="81"/>
      <c r="L541" s="81"/>
      <c r="M541" s="81"/>
      <c r="N541" s="81"/>
      <c r="O541" s="81"/>
      <c r="P541" s="81"/>
      <c r="Q541" s="81"/>
      <c r="R541" s="81"/>
      <c r="S541" s="81"/>
      <c r="T541" s="81"/>
    </row>
    <row r="542" spans="1:20" ht="14.25" customHeight="1" x14ac:dyDescent="0.35">
      <c r="A542" s="81"/>
      <c r="B542" s="81"/>
      <c r="C542" s="81"/>
      <c r="D542" s="81"/>
      <c r="E542" s="81"/>
      <c r="F542" s="81"/>
      <c r="G542" s="81"/>
      <c r="H542" s="81"/>
      <c r="I542" s="81"/>
      <c r="J542" s="81"/>
      <c r="K542" s="81"/>
      <c r="L542" s="81"/>
      <c r="M542" s="81"/>
      <c r="N542" s="81"/>
      <c r="O542" s="81"/>
      <c r="P542" s="81"/>
      <c r="Q542" s="81"/>
      <c r="R542" s="81"/>
      <c r="S542" s="81"/>
      <c r="T542" s="81"/>
    </row>
    <row r="543" spans="1:20" ht="14.25" customHeight="1" x14ac:dyDescent="0.35">
      <c r="A543" s="81"/>
      <c r="B543" s="81"/>
      <c r="C543" s="81"/>
      <c r="D543" s="81"/>
      <c r="E543" s="81"/>
      <c r="F543" s="81"/>
      <c r="G543" s="81"/>
      <c r="H543" s="81"/>
      <c r="I543" s="81"/>
      <c r="J543" s="81"/>
      <c r="K543" s="81"/>
      <c r="L543" s="81"/>
      <c r="M543" s="81"/>
      <c r="N543" s="81"/>
      <c r="O543" s="81"/>
      <c r="P543" s="81"/>
      <c r="Q543" s="81"/>
      <c r="R543" s="81"/>
      <c r="S543" s="81"/>
      <c r="T543" s="81"/>
    </row>
    <row r="544" spans="1:20" ht="14.25" customHeight="1" x14ac:dyDescent="0.35">
      <c r="A544" s="81"/>
      <c r="B544" s="81"/>
      <c r="C544" s="81"/>
      <c r="D544" s="81"/>
      <c r="E544" s="81"/>
      <c r="F544" s="81"/>
      <c r="G544" s="81"/>
      <c r="H544" s="81"/>
      <c r="I544" s="81"/>
      <c r="J544" s="81"/>
      <c r="K544" s="81"/>
      <c r="L544" s="81"/>
      <c r="M544" s="81"/>
      <c r="N544" s="81"/>
      <c r="O544" s="81"/>
      <c r="P544" s="81"/>
      <c r="Q544" s="81"/>
      <c r="R544" s="81"/>
      <c r="S544" s="81"/>
      <c r="T544" s="81"/>
    </row>
    <row r="545" spans="1:20" ht="14.25" customHeight="1" x14ac:dyDescent="0.35">
      <c r="A545" s="81"/>
      <c r="B545" s="81"/>
      <c r="C545" s="81"/>
      <c r="D545" s="81"/>
      <c r="E545" s="81"/>
      <c r="F545" s="81"/>
      <c r="G545" s="81"/>
      <c r="H545" s="81"/>
      <c r="I545" s="81"/>
      <c r="J545" s="81"/>
      <c r="K545" s="81"/>
      <c r="L545" s="81"/>
      <c r="M545" s="81"/>
      <c r="N545" s="81"/>
      <c r="O545" s="81"/>
      <c r="P545" s="81"/>
      <c r="Q545" s="81"/>
      <c r="R545" s="81"/>
      <c r="S545" s="81"/>
      <c r="T545" s="81"/>
    </row>
    <row r="546" spans="1:20" ht="14.25" customHeight="1" x14ac:dyDescent="0.35">
      <c r="A546" s="81"/>
      <c r="B546" s="81"/>
      <c r="C546" s="81"/>
      <c r="D546" s="81"/>
      <c r="E546" s="81"/>
      <c r="F546" s="81"/>
      <c r="G546" s="81"/>
      <c r="H546" s="81"/>
      <c r="I546" s="81"/>
      <c r="J546" s="81"/>
      <c r="K546" s="81"/>
      <c r="L546" s="81"/>
      <c r="M546" s="81"/>
      <c r="N546" s="81"/>
      <c r="O546" s="81"/>
      <c r="P546" s="81"/>
      <c r="Q546" s="81"/>
      <c r="R546" s="81"/>
      <c r="S546" s="81"/>
      <c r="T546" s="81"/>
    </row>
    <row r="547" spans="1:20" ht="14.25" customHeight="1" x14ac:dyDescent="0.35">
      <c r="A547" s="81"/>
      <c r="B547" s="81"/>
      <c r="C547" s="81"/>
      <c r="D547" s="81"/>
      <c r="E547" s="81"/>
      <c r="F547" s="81"/>
      <c r="G547" s="81"/>
      <c r="H547" s="81"/>
      <c r="I547" s="81"/>
      <c r="J547" s="81"/>
      <c r="K547" s="81"/>
      <c r="L547" s="81"/>
      <c r="M547" s="81"/>
      <c r="N547" s="81"/>
      <c r="O547" s="81"/>
      <c r="P547" s="81"/>
      <c r="Q547" s="81"/>
      <c r="R547" s="81"/>
      <c r="S547" s="81"/>
      <c r="T547" s="81"/>
    </row>
    <row r="548" spans="1:20" ht="14.25" customHeight="1" x14ac:dyDescent="0.35">
      <c r="A548" s="81"/>
      <c r="B548" s="81"/>
      <c r="C548" s="81"/>
      <c r="D548" s="81"/>
      <c r="E548" s="81"/>
      <c r="F548" s="81"/>
      <c r="G548" s="81"/>
      <c r="H548" s="81"/>
      <c r="I548" s="81"/>
      <c r="J548" s="81"/>
      <c r="K548" s="81"/>
      <c r="L548" s="81"/>
      <c r="M548" s="81"/>
      <c r="N548" s="81"/>
      <c r="O548" s="81"/>
      <c r="P548" s="81"/>
      <c r="Q548" s="81"/>
      <c r="R548" s="81"/>
      <c r="S548" s="81"/>
      <c r="T548" s="81"/>
    </row>
    <row r="549" spans="1:20" ht="14.25" customHeight="1" x14ac:dyDescent="0.35">
      <c r="A549" s="81"/>
      <c r="B549" s="81"/>
      <c r="C549" s="81"/>
      <c r="D549" s="81"/>
      <c r="E549" s="81"/>
      <c r="F549" s="81"/>
      <c r="G549" s="81"/>
      <c r="H549" s="81"/>
      <c r="I549" s="81"/>
      <c r="J549" s="81"/>
      <c r="K549" s="81"/>
      <c r="L549" s="81"/>
      <c r="M549" s="81"/>
      <c r="N549" s="81"/>
      <c r="O549" s="81"/>
      <c r="P549" s="81"/>
      <c r="Q549" s="81"/>
      <c r="R549" s="81"/>
      <c r="S549" s="81"/>
      <c r="T549" s="81"/>
    </row>
    <row r="550" spans="1:20" ht="14.25" customHeight="1" x14ac:dyDescent="0.35">
      <c r="A550" s="81"/>
      <c r="B550" s="81"/>
      <c r="C550" s="81"/>
      <c r="D550" s="81"/>
      <c r="E550" s="81"/>
      <c r="F550" s="81"/>
      <c r="G550" s="81"/>
      <c r="H550" s="81"/>
      <c r="I550" s="81"/>
      <c r="J550" s="81"/>
      <c r="K550" s="81"/>
      <c r="L550" s="81"/>
      <c r="M550" s="81"/>
      <c r="N550" s="81"/>
      <c r="O550" s="81"/>
      <c r="P550" s="81"/>
      <c r="Q550" s="81"/>
      <c r="R550" s="81"/>
      <c r="S550" s="81"/>
      <c r="T550" s="81"/>
    </row>
    <row r="551" spans="1:20" ht="14.25" customHeight="1" x14ac:dyDescent="0.35">
      <c r="A551" s="81"/>
      <c r="B551" s="81"/>
      <c r="C551" s="81"/>
      <c r="D551" s="81"/>
      <c r="E551" s="81"/>
      <c r="F551" s="81"/>
      <c r="G551" s="81"/>
      <c r="H551" s="81"/>
      <c r="I551" s="81"/>
      <c r="J551" s="81"/>
      <c r="K551" s="81"/>
      <c r="L551" s="81"/>
      <c r="M551" s="81"/>
      <c r="N551" s="81"/>
      <c r="O551" s="81"/>
      <c r="P551" s="81"/>
      <c r="Q551" s="81"/>
      <c r="R551" s="81"/>
      <c r="S551" s="81"/>
      <c r="T551" s="81"/>
    </row>
    <row r="552" spans="1:20" ht="14.25" customHeight="1" x14ac:dyDescent="0.35">
      <c r="A552" s="81"/>
      <c r="B552" s="81"/>
      <c r="C552" s="81"/>
      <c r="D552" s="81"/>
      <c r="E552" s="81"/>
      <c r="F552" s="81"/>
      <c r="G552" s="81"/>
      <c r="H552" s="81"/>
      <c r="I552" s="81"/>
      <c r="J552" s="81"/>
      <c r="K552" s="81"/>
      <c r="L552" s="81"/>
      <c r="M552" s="81"/>
      <c r="N552" s="81"/>
      <c r="O552" s="81"/>
      <c r="P552" s="81"/>
      <c r="Q552" s="81"/>
      <c r="R552" s="81"/>
      <c r="S552" s="81"/>
      <c r="T552" s="81"/>
    </row>
    <row r="553" spans="1:20" ht="14.25" customHeight="1" x14ac:dyDescent="0.35">
      <c r="A553" s="81"/>
      <c r="B553" s="81"/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</row>
    <row r="554" spans="1:20" ht="14.25" customHeight="1" x14ac:dyDescent="0.35">
      <c r="A554" s="81"/>
      <c r="B554" s="81"/>
      <c r="C554" s="81"/>
      <c r="D554" s="81"/>
      <c r="E554" s="81"/>
      <c r="F554" s="81"/>
      <c r="G554" s="81"/>
      <c r="H554" s="81"/>
      <c r="I554" s="81"/>
      <c r="J554" s="81"/>
      <c r="K554" s="81"/>
      <c r="L554" s="81"/>
      <c r="M554" s="81"/>
      <c r="N554" s="81"/>
      <c r="O554" s="81"/>
      <c r="P554" s="81"/>
      <c r="Q554" s="81"/>
      <c r="R554" s="81"/>
      <c r="S554" s="81"/>
      <c r="T554" s="81"/>
    </row>
    <row r="555" spans="1:20" ht="14.25" customHeight="1" x14ac:dyDescent="0.35">
      <c r="A555" s="81"/>
      <c r="B555" s="81"/>
      <c r="C555" s="81"/>
      <c r="D555" s="81"/>
      <c r="E555" s="81"/>
      <c r="F555" s="81"/>
      <c r="G555" s="81"/>
      <c r="H555" s="81"/>
      <c r="I555" s="81"/>
      <c r="J555" s="81"/>
      <c r="K555" s="81"/>
      <c r="L555" s="81"/>
      <c r="M555" s="81"/>
      <c r="N555" s="81"/>
      <c r="O555" s="81"/>
      <c r="P555" s="81"/>
      <c r="Q555" s="81"/>
      <c r="R555" s="81"/>
      <c r="S555" s="81"/>
      <c r="T555" s="81"/>
    </row>
    <row r="556" spans="1:20" ht="14.25" customHeight="1" x14ac:dyDescent="0.35">
      <c r="A556" s="81"/>
      <c r="B556" s="81"/>
      <c r="C556" s="81"/>
      <c r="D556" s="81"/>
      <c r="E556" s="81"/>
      <c r="F556" s="81"/>
      <c r="G556" s="81"/>
      <c r="H556" s="81"/>
      <c r="I556" s="81"/>
      <c r="J556" s="81"/>
      <c r="K556" s="81"/>
      <c r="L556" s="81"/>
      <c r="M556" s="81"/>
      <c r="N556" s="81"/>
      <c r="O556" s="81"/>
      <c r="P556" s="81"/>
      <c r="Q556" s="81"/>
      <c r="R556" s="81"/>
      <c r="S556" s="81"/>
      <c r="T556" s="81"/>
    </row>
    <row r="557" spans="1:20" ht="14.25" customHeight="1" x14ac:dyDescent="0.35">
      <c r="A557" s="81"/>
      <c r="B557" s="81"/>
      <c r="C557" s="81"/>
      <c r="D557" s="81"/>
      <c r="E557" s="81"/>
      <c r="F557" s="81"/>
      <c r="G557" s="81"/>
      <c r="H557" s="81"/>
      <c r="I557" s="81"/>
      <c r="J557" s="81"/>
      <c r="K557" s="81"/>
      <c r="L557" s="81"/>
      <c r="M557" s="81"/>
      <c r="N557" s="81"/>
      <c r="O557" s="81"/>
      <c r="P557" s="81"/>
      <c r="Q557" s="81"/>
      <c r="R557" s="81"/>
      <c r="S557" s="81"/>
      <c r="T557" s="81"/>
    </row>
    <row r="558" spans="1:20" ht="14.25" customHeight="1" x14ac:dyDescent="0.35">
      <c r="A558" s="81"/>
      <c r="B558" s="81"/>
      <c r="C558" s="81"/>
      <c r="D558" s="81"/>
      <c r="E558" s="81"/>
      <c r="F558" s="81"/>
      <c r="G558" s="81"/>
      <c r="H558" s="81"/>
      <c r="I558" s="81"/>
      <c r="J558" s="81"/>
      <c r="K558" s="81"/>
      <c r="L558" s="81"/>
      <c r="M558" s="81"/>
      <c r="N558" s="81"/>
      <c r="O558" s="81"/>
      <c r="P558" s="81"/>
      <c r="Q558" s="81"/>
      <c r="R558" s="81"/>
      <c r="S558" s="81"/>
      <c r="T558" s="81"/>
    </row>
    <row r="559" spans="1:20" ht="14.25" customHeight="1" x14ac:dyDescent="0.35">
      <c r="A559" s="81"/>
      <c r="B559" s="81"/>
      <c r="C559" s="81"/>
      <c r="D559" s="81"/>
      <c r="E559" s="81"/>
      <c r="F559" s="81"/>
      <c r="G559" s="81"/>
      <c r="H559" s="81"/>
      <c r="I559" s="81"/>
      <c r="J559" s="81"/>
      <c r="K559" s="81"/>
      <c r="L559" s="81"/>
      <c r="M559" s="81"/>
      <c r="N559" s="81"/>
      <c r="O559" s="81"/>
      <c r="P559" s="81"/>
      <c r="Q559" s="81"/>
      <c r="R559" s="81"/>
      <c r="S559" s="81"/>
      <c r="T559" s="81"/>
    </row>
    <row r="560" spans="1:20" ht="14.25" customHeight="1" x14ac:dyDescent="0.35">
      <c r="A560" s="81"/>
      <c r="B560" s="81"/>
      <c r="C560" s="81"/>
      <c r="D560" s="81"/>
      <c r="E560" s="81"/>
      <c r="F560" s="81"/>
      <c r="G560" s="81"/>
      <c r="H560" s="81"/>
      <c r="I560" s="81"/>
      <c r="J560" s="81"/>
      <c r="K560" s="81"/>
      <c r="L560" s="81"/>
      <c r="M560" s="81"/>
      <c r="N560" s="81"/>
      <c r="O560" s="81"/>
      <c r="P560" s="81"/>
      <c r="Q560" s="81"/>
      <c r="R560" s="81"/>
      <c r="S560" s="81"/>
      <c r="T560" s="81"/>
    </row>
    <row r="561" spans="1:20" ht="14.25" customHeight="1" x14ac:dyDescent="0.35">
      <c r="A561" s="81"/>
      <c r="B561" s="81"/>
      <c r="C561" s="81"/>
      <c r="D561" s="81"/>
      <c r="E561" s="81"/>
      <c r="F561" s="81"/>
      <c r="G561" s="81"/>
      <c r="H561" s="81"/>
      <c r="I561" s="81"/>
      <c r="J561" s="81"/>
      <c r="K561" s="81"/>
      <c r="L561" s="81"/>
      <c r="M561" s="81"/>
      <c r="N561" s="81"/>
      <c r="O561" s="81"/>
      <c r="P561" s="81"/>
      <c r="Q561" s="81"/>
      <c r="R561" s="81"/>
      <c r="S561" s="81"/>
      <c r="T561" s="81"/>
    </row>
    <row r="562" spans="1:20" ht="14.25" customHeight="1" x14ac:dyDescent="0.35">
      <c r="A562" s="81"/>
      <c r="B562" s="81"/>
      <c r="C562" s="81"/>
      <c r="D562" s="81"/>
      <c r="E562" s="81"/>
      <c r="F562" s="81"/>
      <c r="G562" s="81"/>
      <c r="H562" s="81"/>
      <c r="I562" s="81"/>
      <c r="J562" s="81"/>
      <c r="K562" s="81"/>
      <c r="L562" s="81"/>
      <c r="M562" s="81"/>
      <c r="N562" s="81"/>
      <c r="O562" s="81"/>
      <c r="P562" s="81"/>
      <c r="Q562" s="81"/>
      <c r="R562" s="81"/>
      <c r="S562" s="81"/>
      <c r="T562" s="81"/>
    </row>
    <row r="563" spans="1:20" ht="14.25" customHeight="1" x14ac:dyDescent="0.35">
      <c r="A563" s="81"/>
      <c r="B563" s="81"/>
      <c r="C563" s="81"/>
      <c r="D563" s="81"/>
      <c r="E563" s="81"/>
      <c r="F563" s="81"/>
      <c r="G563" s="81"/>
      <c r="H563" s="81"/>
      <c r="I563" s="81"/>
      <c r="J563" s="81"/>
      <c r="K563" s="81"/>
      <c r="L563" s="81"/>
      <c r="M563" s="81"/>
      <c r="N563" s="81"/>
      <c r="O563" s="81"/>
      <c r="P563" s="81"/>
      <c r="Q563" s="81"/>
      <c r="R563" s="81"/>
      <c r="S563" s="81"/>
      <c r="T563" s="81"/>
    </row>
    <row r="564" spans="1:20" ht="14.25" customHeight="1" x14ac:dyDescent="0.35">
      <c r="A564" s="81"/>
      <c r="B564" s="81"/>
      <c r="C564" s="81"/>
      <c r="D564" s="81"/>
      <c r="E564" s="81"/>
      <c r="F564" s="81"/>
      <c r="G564" s="81"/>
      <c r="H564" s="81"/>
      <c r="I564" s="81"/>
      <c r="J564" s="81"/>
      <c r="K564" s="81"/>
      <c r="L564" s="81"/>
      <c r="M564" s="81"/>
      <c r="N564" s="81"/>
      <c r="O564" s="81"/>
      <c r="P564" s="81"/>
      <c r="Q564" s="81"/>
      <c r="R564" s="81"/>
      <c r="S564" s="81"/>
      <c r="T564" s="81"/>
    </row>
    <row r="565" spans="1:20" ht="14.25" customHeight="1" x14ac:dyDescent="0.35">
      <c r="A565" s="81"/>
      <c r="B565" s="81"/>
      <c r="C565" s="81"/>
      <c r="D565" s="81"/>
      <c r="E565" s="81"/>
      <c r="F565" s="81"/>
      <c r="G565" s="81"/>
      <c r="H565" s="81"/>
      <c r="I565" s="81"/>
      <c r="J565" s="81"/>
      <c r="K565" s="81"/>
      <c r="L565" s="81"/>
      <c r="M565" s="81"/>
      <c r="N565" s="81"/>
      <c r="O565" s="81"/>
      <c r="P565" s="81"/>
      <c r="Q565" s="81"/>
      <c r="R565" s="81"/>
      <c r="S565" s="81"/>
      <c r="T565" s="81"/>
    </row>
    <row r="566" spans="1:20" ht="14.25" customHeight="1" x14ac:dyDescent="0.35">
      <c r="A566" s="81"/>
      <c r="B566" s="81"/>
      <c r="C566" s="81"/>
      <c r="D566" s="81"/>
      <c r="E566" s="81"/>
      <c r="F566" s="81"/>
      <c r="G566" s="81"/>
      <c r="H566" s="81"/>
      <c r="I566" s="81"/>
      <c r="J566" s="81"/>
      <c r="K566" s="81"/>
      <c r="L566" s="81"/>
      <c r="M566" s="81"/>
      <c r="N566" s="81"/>
      <c r="O566" s="81"/>
      <c r="P566" s="81"/>
      <c r="Q566" s="81"/>
      <c r="R566" s="81"/>
      <c r="S566" s="81"/>
      <c r="T566" s="81"/>
    </row>
    <row r="567" spans="1:20" ht="14.25" customHeight="1" x14ac:dyDescent="0.35">
      <c r="A567" s="81"/>
      <c r="B567" s="81"/>
      <c r="C567" s="81"/>
      <c r="D567" s="81"/>
      <c r="E567" s="81"/>
      <c r="F567" s="81"/>
      <c r="G567" s="81"/>
      <c r="H567" s="81"/>
      <c r="I567" s="81"/>
      <c r="J567" s="81"/>
      <c r="K567" s="81"/>
      <c r="L567" s="81"/>
      <c r="M567" s="81"/>
      <c r="N567" s="81"/>
      <c r="O567" s="81"/>
      <c r="P567" s="81"/>
      <c r="Q567" s="81"/>
      <c r="R567" s="81"/>
      <c r="S567" s="81"/>
      <c r="T567" s="81"/>
    </row>
    <row r="568" spans="1:20" ht="14.25" customHeight="1" x14ac:dyDescent="0.35">
      <c r="A568" s="81"/>
      <c r="B568" s="81"/>
      <c r="C568" s="81"/>
      <c r="D568" s="81"/>
      <c r="E568" s="81"/>
      <c r="F568" s="81"/>
      <c r="G568" s="81"/>
      <c r="H568" s="81"/>
      <c r="I568" s="81"/>
      <c r="J568" s="81"/>
      <c r="K568" s="81"/>
      <c r="L568" s="81"/>
      <c r="M568" s="81"/>
      <c r="N568" s="81"/>
      <c r="O568" s="81"/>
      <c r="P568" s="81"/>
      <c r="Q568" s="81"/>
      <c r="R568" s="81"/>
      <c r="S568" s="81"/>
      <c r="T568" s="81"/>
    </row>
    <row r="569" spans="1:20" ht="14.25" customHeight="1" x14ac:dyDescent="0.35">
      <c r="A569" s="81"/>
      <c r="B569" s="81"/>
      <c r="C569" s="81"/>
      <c r="D569" s="81"/>
      <c r="E569" s="81"/>
      <c r="F569" s="81"/>
      <c r="G569" s="81"/>
      <c r="H569" s="81"/>
      <c r="I569" s="81"/>
      <c r="J569" s="81"/>
      <c r="K569" s="81"/>
      <c r="L569" s="81"/>
      <c r="M569" s="81"/>
      <c r="N569" s="81"/>
      <c r="O569" s="81"/>
      <c r="P569" s="81"/>
      <c r="Q569" s="81"/>
      <c r="R569" s="81"/>
      <c r="S569" s="81"/>
      <c r="T569" s="81"/>
    </row>
    <row r="570" spans="1:20" ht="14.25" customHeight="1" x14ac:dyDescent="0.35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  <c r="Q570" s="81"/>
      <c r="R570" s="81"/>
      <c r="S570" s="81"/>
      <c r="T570" s="81"/>
    </row>
    <row r="571" spans="1:20" ht="14.25" customHeight="1" x14ac:dyDescent="0.35">
      <c r="A571" s="81"/>
      <c r="B571" s="81"/>
      <c r="C571" s="81"/>
      <c r="D571" s="81"/>
      <c r="E571" s="81"/>
      <c r="F571" s="81"/>
      <c r="G571" s="81"/>
      <c r="H571" s="81"/>
      <c r="I571" s="81"/>
      <c r="J571" s="81"/>
      <c r="K571" s="81"/>
      <c r="L571" s="81"/>
      <c r="M571" s="81"/>
      <c r="N571" s="81"/>
      <c r="O571" s="81"/>
      <c r="P571" s="81"/>
      <c r="Q571" s="81"/>
      <c r="R571" s="81"/>
      <c r="S571" s="81"/>
      <c r="T571" s="81"/>
    </row>
    <row r="572" spans="1:20" ht="14.25" customHeight="1" x14ac:dyDescent="0.35">
      <c r="A572" s="81"/>
      <c r="B572" s="81"/>
      <c r="C572" s="81"/>
      <c r="D572" s="81"/>
      <c r="E572" s="81"/>
      <c r="F572" s="81"/>
      <c r="G572" s="81"/>
      <c r="H572" s="81"/>
      <c r="I572" s="81"/>
      <c r="J572" s="81"/>
      <c r="K572" s="81"/>
      <c r="L572" s="81"/>
      <c r="M572" s="81"/>
      <c r="N572" s="81"/>
      <c r="O572" s="81"/>
      <c r="P572" s="81"/>
      <c r="Q572" s="81"/>
      <c r="R572" s="81"/>
      <c r="S572" s="81"/>
      <c r="T572" s="81"/>
    </row>
    <row r="573" spans="1:20" ht="14.25" customHeight="1" x14ac:dyDescent="0.35">
      <c r="A573" s="81"/>
      <c r="B573" s="81"/>
      <c r="C573" s="81"/>
      <c r="D573" s="81"/>
      <c r="E573" s="81"/>
      <c r="F573" s="81"/>
      <c r="G573" s="81"/>
      <c r="H573" s="81"/>
      <c r="I573" s="81"/>
      <c r="J573" s="81"/>
      <c r="K573" s="81"/>
      <c r="L573" s="81"/>
      <c r="M573" s="81"/>
      <c r="N573" s="81"/>
      <c r="O573" s="81"/>
      <c r="P573" s="81"/>
      <c r="Q573" s="81"/>
      <c r="R573" s="81"/>
      <c r="S573" s="81"/>
      <c r="T573" s="81"/>
    </row>
    <row r="574" spans="1:20" ht="14.25" customHeight="1" x14ac:dyDescent="0.35">
      <c r="A574" s="81"/>
      <c r="B574" s="81"/>
      <c r="C574" s="81"/>
      <c r="D574" s="81"/>
      <c r="E574" s="81"/>
      <c r="F574" s="81"/>
      <c r="G574" s="81"/>
      <c r="H574" s="81"/>
      <c r="I574" s="81"/>
      <c r="J574" s="81"/>
      <c r="K574" s="81"/>
      <c r="L574" s="81"/>
      <c r="M574" s="81"/>
      <c r="N574" s="81"/>
      <c r="O574" s="81"/>
      <c r="P574" s="81"/>
      <c r="Q574" s="81"/>
      <c r="R574" s="81"/>
      <c r="S574" s="81"/>
      <c r="T574" s="81"/>
    </row>
    <row r="575" spans="1:20" ht="14.25" customHeight="1" x14ac:dyDescent="0.35">
      <c r="A575" s="81"/>
      <c r="B575" s="81"/>
      <c r="C575" s="81"/>
      <c r="D575" s="81"/>
      <c r="E575" s="81"/>
      <c r="F575" s="81"/>
      <c r="G575" s="81"/>
      <c r="H575" s="81"/>
      <c r="I575" s="81"/>
      <c r="J575" s="81"/>
      <c r="K575" s="81"/>
      <c r="L575" s="81"/>
      <c r="M575" s="81"/>
      <c r="N575" s="81"/>
      <c r="O575" s="81"/>
      <c r="P575" s="81"/>
      <c r="Q575" s="81"/>
      <c r="R575" s="81"/>
      <c r="S575" s="81"/>
      <c r="T575" s="81"/>
    </row>
    <row r="576" spans="1:20" ht="14.25" customHeight="1" x14ac:dyDescent="0.35">
      <c r="A576" s="81"/>
      <c r="B576" s="81"/>
      <c r="C576" s="81"/>
      <c r="D576" s="81"/>
      <c r="E576" s="81"/>
      <c r="F576" s="81"/>
      <c r="G576" s="81"/>
      <c r="H576" s="81"/>
      <c r="I576" s="81"/>
      <c r="J576" s="81"/>
      <c r="K576" s="81"/>
      <c r="L576" s="81"/>
      <c r="M576" s="81"/>
      <c r="N576" s="81"/>
      <c r="O576" s="81"/>
      <c r="P576" s="81"/>
      <c r="Q576" s="81"/>
      <c r="R576" s="81"/>
      <c r="S576" s="81"/>
      <c r="T576" s="81"/>
    </row>
    <row r="577" spans="1:20" ht="14.25" customHeight="1" x14ac:dyDescent="0.35">
      <c r="A577" s="81"/>
      <c r="B577" s="81"/>
      <c r="C577" s="81"/>
      <c r="D577" s="81"/>
      <c r="E577" s="81"/>
      <c r="F577" s="81"/>
      <c r="G577" s="81"/>
      <c r="H577" s="81"/>
      <c r="I577" s="81"/>
      <c r="J577" s="81"/>
      <c r="K577" s="81"/>
      <c r="L577" s="81"/>
      <c r="M577" s="81"/>
      <c r="N577" s="81"/>
      <c r="O577" s="81"/>
      <c r="P577" s="81"/>
      <c r="Q577" s="81"/>
      <c r="R577" s="81"/>
      <c r="S577" s="81"/>
      <c r="T577" s="81"/>
    </row>
    <row r="578" spans="1:20" ht="14.25" customHeight="1" x14ac:dyDescent="0.35">
      <c r="A578" s="81"/>
      <c r="B578" s="81"/>
      <c r="C578" s="81"/>
      <c r="D578" s="81"/>
      <c r="E578" s="81"/>
      <c r="F578" s="81"/>
      <c r="G578" s="81"/>
      <c r="H578" s="81"/>
      <c r="I578" s="81"/>
      <c r="J578" s="81"/>
      <c r="K578" s="81"/>
      <c r="L578" s="81"/>
      <c r="M578" s="81"/>
      <c r="N578" s="81"/>
      <c r="O578" s="81"/>
      <c r="P578" s="81"/>
      <c r="Q578" s="81"/>
      <c r="R578" s="81"/>
      <c r="S578" s="81"/>
      <c r="T578" s="81"/>
    </row>
    <row r="579" spans="1:20" ht="14.25" customHeight="1" x14ac:dyDescent="0.35">
      <c r="A579" s="81"/>
      <c r="B579" s="81"/>
      <c r="C579" s="81"/>
      <c r="D579" s="81"/>
      <c r="E579" s="81"/>
      <c r="F579" s="81"/>
      <c r="G579" s="81"/>
      <c r="H579" s="81"/>
      <c r="I579" s="81"/>
      <c r="J579" s="81"/>
      <c r="K579" s="81"/>
      <c r="L579" s="81"/>
      <c r="M579" s="81"/>
      <c r="N579" s="81"/>
      <c r="O579" s="81"/>
      <c r="P579" s="81"/>
      <c r="Q579" s="81"/>
      <c r="R579" s="81"/>
      <c r="S579" s="81"/>
      <c r="T579" s="81"/>
    </row>
    <row r="580" spans="1:20" ht="14.25" customHeight="1" x14ac:dyDescent="0.35">
      <c r="A580" s="81"/>
      <c r="B580" s="81"/>
      <c r="C580" s="81"/>
      <c r="D580" s="81"/>
      <c r="E580" s="81"/>
      <c r="F580" s="81"/>
      <c r="G580" s="81"/>
      <c r="H580" s="81"/>
      <c r="I580" s="81"/>
      <c r="J580" s="81"/>
      <c r="K580" s="81"/>
      <c r="L580" s="81"/>
      <c r="M580" s="81"/>
      <c r="N580" s="81"/>
      <c r="O580" s="81"/>
      <c r="P580" s="81"/>
      <c r="Q580" s="81"/>
      <c r="R580" s="81"/>
      <c r="S580" s="81"/>
      <c r="T580" s="81"/>
    </row>
    <row r="581" spans="1:20" ht="14.25" customHeight="1" x14ac:dyDescent="0.35">
      <c r="A581" s="81"/>
      <c r="B581" s="81"/>
      <c r="C581" s="81"/>
      <c r="D581" s="81"/>
      <c r="E581" s="81"/>
      <c r="F581" s="81"/>
      <c r="G581" s="81"/>
      <c r="H581" s="81"/>
      <c r="I581" s="81"/>
      <c r="J581" s="81"/>
      <c r="K581" s="81"/>
      <c r="L581" s="81"/>
      <c r="M581" s="81"/>
      <c r="N581" s="81"/>
      <c r="O581" s="81"/>
      <c r="P581" s="81"/>
      <c r="Q581" s="81"/>
      <c r="R581" s="81"/>
      <c r="S581" s="81"/>
      <c r="T581" s="81"/>
    </row>
    <row r="582" spans="1:20" ht="14.25" customHeight="1" x14ac:dyDescent="0.35">
      <c r="A582" s="81"/>
      <c r="B582" s="81"/>
      <c r="C582" s="81"/>
      <c r="D582" s="81"/>
      <c r="E582" s="81"/>
      <c r="F582" s="81"/>
      <c r="G582" s="81"/>
      <c r="H582" s="81"/>
      <c r="I582" s="81"/>
      <c r="J582" s="81"/>
      <c r="K582" s="81"/>
      <c r="L582" s="81"/>
      <c r="M582" s="81"/>
      <c r="N582" s="81"/>
      <c r="O582" s="81"/>
      <c r="P582" s="81"/>
      <c r="Q582" s="81"/>
      <c r="R582" s="81"/>
      <c r="S582" s="81"/>
      <c r="T582" s="81"/>
    </row>
    <row r="583" spans="1:20" ht="14.25" customHeight="1" x14ac:dyDescent="0.35">
      <c r="A583" s="81"/>
      <c r="B583" s="81"/>
      <c r="C583" s="81"/>
      <c r="D583" s="81"/>
      <c r="E583" s="81"/>
      <c r="F583" s="81"/>
      <c r="G583" s="81"/>
      <c r="H583" s="81"/>
      <c r="I583" s="81"/>
      <c r="J583" s="81"/>
      <c r="K583" s="81"/>
      <c r="L583" s="81"/>
      <c r="M583" s="81"/>
      <c r="N583" s="81"/>
      <c r="O583" s="81"/>
      <c r="P583" s="81"/>
      <c r="Q583" s="81"/>
      <c r="R583" s="81"/>
      <c r="S583" s="81"/>
      <c r="T583" s="81"/>
    </row>
    <row r="584" spans="1:20" ht="14.25" customHeight="1" x14ac:dyDescent="0.35">
      <c r="A584" s="81"/>
      <c r="B584" s="81"/>
      <c r="C584" s="81"/>
      <c r="D584" s="81"/>
      <c r="E584" s="81"/>
      <c r="F584" s="81"/>
      <c r="G584" s="81"/>
      <c r="H584" s="81"/>
      <c r="I584" s="81"/>
      <c r="J584" s="81"/>
      <c r="K584" s="81"/>
      <c r="L584" s="81"/>
      <c r="M584" s="81"/>
      <c r="N584" s="81"/>
      <c r="O584" s="81"/>
      <c r="P584" s="81"/>
      <c r="Q584" s="81"/>
      <c r="R584" s="81"/>
      <c r="S584" s="81"/>
      <c r="T584" s="81"/>
    </row>
    <row r="585" spans="1:20" ht="14.25" customHeight="1" x14ac:dyDescent="0.35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</row>
    <row r="586" spans="1:20" ht="14.25" customHeight="1" x14ac:dyDescent="0.35">
      <c r="A586" s="81"/>
      <c r="B586" s="81"/>
      <c r="C586" s="81"/>
      <c r="D586" s="81"/>
      <c r="E586" s="81"/>
      <c r="F586" s="81"/>
      <c r="G586" s="81"/>
      <c r="H586" s="81"/>
      <c r="I586" s="81"/>
      <c r="J586" s="81"/>
      <c r="K586" s="81"/>
      <c r="L586" s="81"/>
      <c r="M586" s="81"/>
      <c r="N586" s="81"/>
      <c r="O586" s="81"/>
      <c r="P586" s="81"/>
      <c r="Q586" s="81"/>
      <c r="R586" s="81"/>
      <c r="S586" s="81"/>
      <c r="T586" s="81"/>
    </row>
    <row r="587" spans="1:20" ht="14.25" customHeight="1" x14ac:dyDescent="0.35">
      <c r="A587" s="81"/>
      <c r="B587" s="81"/>
      <c r="C587" s="81"/>
      <c r="D587" s="81"/>
      <c r="E587" s="81"/>
      <c r="F587" s="81"/>
      <c r="G587" s="81"/>
      <c r="H587" s="81"/>
      <c r="I587" s="81"/>
      <c r="J587" s="81"/>
      <c r="K587" s="81"/>
      <c r="L587" s="81"/>
      <c r="M587" s="81"/>
      <c r="N587" s="81"/>
      <c r="O587" s="81"/>
      <c r="P587" s="81"/>
      <c r="Q587" s="81"/>
      <c r="R587" s="81"/>
      <c r="S587" s="81"/>
      <c r="T587" s="81"/>
    </row>
    <row r="588" spans="1:20" ht="14.25" customHeight="1" x14ac:dyDescent="0.35">
      <c r="A588" s="81"/>
      <c r="B588" s="81"/>
      <c r="C588" s="81"/>
      <c r="D588" s="81"/>
      <c r="E588" s="81"/>
      <c r="F588" s="81"/>
      <c r="G588" s="81"/>
      <c r="H588" s="81"/>
      <c r="I588" s="81"/>
      <c r="J588" s="81"/>
      <c r="K588" s="81"/>
      <c r="L588" s="81"/>
      <c r="M588" s="81"/>
      <c r="N588" s="81"/>
      <c r="O588" s="81"/>
      <c r="P588" s="81"/>
      <c r="Q588" s="81"/>
      <c r="R588" s="81"/>
      <c r="S588" s="81"/>
      <c r="T588" s="81"/>
    </row>
    <row r="589" spans="1:20" ht="14.25" customHeight="1" x14ac:dyDescent="0.35">
      <c r="A589" s="81"/>
      <c r="B589" s="81"/>
      <c r="C589" s="81"/>
      <c r="D589" s="81"/>
      <c r="E589" s="81"/>
      <c r="F589" s="81"/>
      <c r="G589" s="81"/>
      <c r="H589" s="81"/>
      <c r="I589" s="81"/>
      <c r="J589" s="81"/>
      <c r="K589" s="81"/>
      <c r="L589" s="81"/>
      <c r="M589" s="81"/>
      <c r="N589" s="81"/>
      <c r="O589" s="81"/>
      <c r="P589" s="81"/>
      <c r="Q589" s="81"/>
      <c r="R589" s="81"/>
      <c r="S589" s="81"/>
      <c r="T589" s="81"/>
    </row>
    <row r="590" spans="1:20" ht="14.25" customHeight="1" x14ac:dyDescent="0.35">
      <c r="A590" s="81"/>
      <c r="B590" s="81"/>
      <c r="C590" s="81"/>
      <c r="D590" s="81"/>
      <c r="E590" s="81"/>
      <c r="F590" s="81"/>
      <c r="G590" s="81"/>
      <c r="H590" s="81"/>
      <c r="I590" s="81"/>
      <c r="J590" s="81"/>
      <c r="K590" s="81"/>
      <c r="L590" s="81"/>
      <c r="M590" s="81"/>
      <c r="N590" s="81"/>
      <c r="O590" s="81"/>
      <c r="P590" s="81"/>
      <c r="Q590" s="81"/>
      <c r="R590" s="81"/>
      <c r="S590" s="81"/>
      <c r="T590" s="81"/>
    </row>
    <row r="591" spans="1:20" ht="14.25" customHeight="1" x14ac:dyDescent="0.35">
      <c r="A591" s="81"/>
      <c r="B591" s="81"/>
      <c r="C591" s="81"/>
      <c r="D591" s="81"/>
      <c r="E591" s="81"/>
      <c r="F591" s="81"/>
      <c r="G591" s="81"/>
      <c r="H591" s="81"/>
      <c r="I591" s="81"/>
      <c r="J591" s="81"/>
      <c r="K591" s="81"/>
      <c r="L591" s="81"/>
      <c r="M591" s="81"/>
      <c r="N591" s="81"/>
      <c r="O591" s="81"/>
      <c r="P591" s="81"/>
      <c r="Q591" s="81"/>
      <c r="R591" s="81"/>
      <c r="S591" s="81"/>
      <c r="T591" s="81"/>
    </row>
    <row r="592" spans="1:20" ht="14.25" customHeight="1" x14ac:dyDescent="0.35">
      <c r="A592" s="81"/>
      <c r="B592" s="81"/>
      <c r="C592" s="81"/>
      <c r="D592" s="81"/>
      <c r="E592" s="81"/>
      <c r="F592" s="81"/>
      <c r="G592" s="81"/>
      <c r="H592" s="81"/>
      <c r="I592" s="81"/>
      <c r="J592" s="81"/>
      <c r="K592" s="81"/>
      <c r="L592" s="81"/>
      <c r="M592" s="81"/>
      <c r="N592" s="81"/>
      <c r="O592" s="81"/>
      <c r="P592" s="81"/>
      <c r="Q592" s="81"/>
      <c r="R592" s="81"/>
      <c r="S592" s="81"/>
      <c r="T592" s="81"/>
    </row>
    <row r="593" spans="1:20" ht="14.25" customHeight="1" x14ac:dyDescent="0.35">
      <c r="A593" s="81"/>
      <c r="B593" s="81"/>
      <c r="C593" s="81"/>
      <c r="D593" s="81"/>
      <c r="E593" s="81"/>
      <c r="F593" s="81"/>
      <c r="G593" s="81"/>
      <c r="H593" s="81"/>
      <c r="I593" s="81"/>
      <c r="J593" s="81"/>
      <c r="K593" s="81"/>
      <c r="L593" s="81"/>
      <c r="M593" s="81"/>
      <c r="N593" s="81"/>
      <c r="O593" s="81"/>
      <c r="P593" s="81"/>
      <c r="Q593" s="81"/>
      <c r="R593" s="81"/>
      <c r="S593" s="81"/>
      <c r="T593" s="81"/>
    </row>
    <row r="594" spans="1:20" ht="14.25" customHeight="1" x14ac:dyDescent="0.35">
      <c r="A594" s="81"/>
      <c r="B594" s="81"/>
      <c r="C594" s="81"/>
      <c r="D594" s="81"/>
      <c r="E594" s="81"/>
      <c r="F594" s="81"/>
      <c r="G594" s="81"/>
      <c r="H594" s="81"/>
      <c r="I594" s="81"/>
      <c r="J594" s="81"/>
      <c r="K594" s="81"/>
      <c r="L594" s="81"/>
      <c r="M594" s="81"/>
      <c r="N594" s="81"/>
      <c r="O594" s="81"/>
      <c r="P594" s="81"/>
      <c r="Q594" s="81"/>
      <c r="R594" s="81"/>
      <c r="S594" s="81"/>
      <c r="T594" s="81"/>
    </row>
    <row r="595" spans="1:20" ht="14.25" customHeight="1" x14ac:dyDescent="0.35">
      <c r="A595" s="81"/>
      <c r="B595" s="81"/>
      <c r="C595" s="81"/>
      <c r="D595" s="81"/>
      <c r="E595" s="81"/>
      <c r="F595" s="81"/>
      <c r="G595" s="81"/>
      <c r="H595" s="81"/>
      <c r="I595" s="81"/>
      <c r="J595" s="81"/>
      <c r="K595" s="81"/>
      <c r="L595" s="81"/>
      <c r="M595" s="81"/>
      <c r="N595" s="81"/>
      <c r="O595" s="81"/>
      <c r="P595" s="81"/>
      <c r="Q595" s="81"/>
      <c r="R595" s="81"/>
      <c r="S595" s="81"/>
      <c r="T595" s="81"/>
    </row>
    <row r="596" spans="1:20" ht="14.25" customHeight="1" x14ac:dyDescent="0.35">
      <c r="A596" s="81"/>
      <c r="B596" s="81"/>
      <c r="C596" s="81"/>
      <c r="D596" s="81"/>
      <c r="E596" s="81"/>
      <c r="F596" s="81"/>
      <c r="G596" s="81"/>
      <c r="H596" s="81"/>
      <c r="I596" s="81"/>
      <c r="J596" s="81"/>
      <c r="K596" s="81"/>
      <c r="L596" s="81"/>
      <c r="M596" s="81"/>
      <c r="N596" s="81"/>
      <c r="O596" s="81"/>
      <c r="P596" s="81"/>
      <c r="Q596" s="81"/>
      <c r="R596" s="81"/>
      <c r="S596" s="81"/>
      <c r="T596" s="81"/>
    </row>
    <row r="597" spans="1:20" ht="14.25" customHeight="1" x14ac:dyDescent="0.35">
      <c r="A597" s="81"/>
      <c r="B597" s="81"/>
      <c r="C597" s="81"/>
      <c r="D597" s="81"/>
      <c r="E597" s="81"/>
      <c r="F597" s="81"/>
      <c r="G597" s="81"/>
      <c r="H597" s="81"/>
      <c r="I597" s="81"/>
      <c r="J597" s="81"/>
      <c r="K597" s="81"/>
      <c r="L597" s="81"/>
      <c r="M597" s="81"/>
      <c r="N597" s="81"/>
      <c r="O597" s="81"/>
      <c r="P597" s="81"/>
      <c r="Q597" s="81"/>
      <c r="R597" s="81"/>
      <c r="S597" s="81"/>
      <c r="T597" s="81"/>
    </row>
    <row r="598" spans="1:20" ht="14.25" customHeight="1" x14ac:dyDescent="0.35">
      <c r="A598" s="81"/>
      <c r="B598" s="81"/>
      <c r="C598" s="81"/>
      <c r="D598" s="81"/>
      <c r="E598" s="81"/>
      <c r="F598" s="81"/>
      <c r="G598" s="81"/>
      <c r="H598" s="81"/>
      <c r="I598" s="81"/>
      <c r="J598" s="81"/>
      <c r="K598" s="81"/>
      <c r="L598" s="81"/>
      <c r="M598" s="81"/>
      <c r="N598" s="81"/>
      <c r="O598" s="81"/>
      <c r="P598" s="81"/>
      <c r="Q598" s="81"/>
      <c r="R598" s="81"/>
      <c r="S598" s="81"/>
      <c r="T598" s="81"/>
    </row>
    <row r="599" spans="1:20" ht="14.25" customHeight="1" x14ac:dyDescent="0.35">
      <c r="A599" s="81"/>
      <c r="B599" s="81"/>
      <c r="C599" s="81"/>
      <c r="D599" s="81"/>
      <c r="E599" s="81"/>
      <c r="F599" s="81"/>
      <c r="G599" s="81"/>
      <c r="H599" s="81"/>
      <c r="I599" s="81"/>
      <c r="J599" s="81"/>
      <c r="K599" s="81"/>
      <c r="L599" s="81"/>
      <c r="M599" s="81"/>
      <c r="N599" s="81"/>
      <c r="O599" s="81"/>
      <c r="P599" s="81"/>
      <c r="Q599" s="81"/>
      <c r="R599" s="81"/>
      <c r="S599" s="81"/>
      <c r="T599" s="81"/>
    </row>
    <row r="600" spans="1:20" ht="14.25" customHeight="1" x14ac:dyDescent="0.35">
      <c r="A600" s="81"/>
      <c r="B600" s="81"/>
      <c r="C600" s="81"/>
      <c r="D600" s="81"/>
      <c r="E600" s="81"/>
      <c r="F600" s="81"/>
      <c r="G600" s="81"/>
      <c r="H600" s="81"/>
      <c r="I600" s="81"/>
      <c r="J600" s="81"/>
      <c r="K600" s="81"/>
      <c r="L600" s="81"/>
      <c r="M600" s="81"/>
      <c r="N600" s="81"/>
      <c r="O600" s="81"/>
      <c r="P600" s="81"/>
      <c r="Q600" s="81"/>
      <c r="R600" s="81"/>
      <c r="S600" s="81"/>
      <c r="T600" s="81"/>
    </row>
    <row r="601" spans="1:20" ht="14.25" customHeight="1" x14ac:dyDescent="0.35">
      <c r="A601" s="81"/>
      <c r="B601" s="81"/>
      <c r="C601" s="81"/>
      <c r="D601" s="81"/>
      <c r="E601" s="81"/>
      <c r="F601" s="81"/>
      <c r="G601" s="81"/>
      <c r="H601" s="81"/>
      <c r="I601" s="81"/>
      <c r="J601" s="81"/>
      <c r="K601" s="81"/>
      <c r="L601" s="81"/>
      <c r="M601" s="81"/>
      <c r="N601" s="81"/>
      <c r="O601" s="81"/>
      <c r="P601" s="81"/>
      <c r="Q601" s="81"/>
      <c r="R601" s="81"/>
      <c r="S601" s="81"/>
      <c r="T601" s="81"/>
    </row>
    <row r="602" spans="1:20" ht="14.25" customHeight="1" x14ac:dyDescent="0.35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  <c r="Q602" s="81"/>
      <c r="R602" s="81"/>
      <c r="S602" s="81"/>
      <c r="T602" s="81"/>
    </row>
    <row r="603" spans="1:20" ht="14.25" customHeight="1" x14ac:dyDescent="0.35">
      <c r="A603" s="81"/>
      <c r="B603" s="81"/>
      <c r="C603" s="81"/>
      <c r="D603" s="81"/>
      <c r="E603" s="81"/>
      <c r="F603" s="81"/>
      <c r="G603" s="81"/>
      <c r="H603" s="81"/>
      <c r="I603" s="81"/>
      <c r="J603" s="81"/>
      <c r="K603" s="81"/>
      <c r="L603" s="81"/>
      <c r="M603" s="81"/>
      <c r="N603" s="81"/>
      <c r="O603" s="81"/>
      <c r="P603" s="81"/>
      <c r="Q603" s="81"/>
      <c r="R603" s="81"/>
      <c r="S603" s="81"/>
      <c r="T603" s="81"/>
    </row>
    <row r="604" spans="1:20" ht="14.25" customHeight="1" x14ac:dyDescent="0.35">
      <c r="A604" s="81"/>
      <c r="B604" s="81"/>
      <c r="C604" s="81"/>
      <c r="D604" s="81"/>
      <c r="E604" s="81"/>
      <c r="F604" s="81"/>
      <c r="G604" s="81"/>
      <c r="H604" s="81"/>
      <c r="I604" s="81"/>
      <c r="J604" s="81"/>
      <c r="K604" s="81"/>
      <c r="L604" s="81"/>
      <c r="M604" s="81"/>
      <c r="N604" s="81"/>
      <c r="O604" s="81"/>
      <c r="P604" s="81"/>
      <c r="Q604" s="81"/>
      <c r="R604" s="81"/>
      <c r="S604" s="81"/>
      <c r="T604" s="81"/>
    </row>
    <row r="605" spans="1:20" ht="14.25" customHeight="1" x14ac:dyDescent="0.35">
      <c r="A605" s="81"/>
      <c r="B605" s="81"/>
      <c r="C605" s="81"/>
      <c r="D605" s="81"/>
      <c r="E605" s="81"/>
      <c r="F605" s="81"/>
      <c r="G605" s="81"/>
      <c r="H605" s="81"/>
      <c r="I605" s="81"/>
      <c r="J605" s="81"/>
      <c r="K605" s="81"/>
      <c r="L605" s="81"/>
      <c r="M605" s="81"/>
      <c r="N605" s="81"/>
      <c r="O605" s="81"/>
      <c r="P605" s="81"/>
      <c r="Q605" s="81"/>
      <c r="R605" s="81"/>
      <c r="S605" s="81"/>
      <c r="T605" s="81"/>
    </row>
    <row r="606" spans="1:20" ht="14.25" customHeight="1" x14ac:dyDescent="0.35">
      <c r="A606" s="81"/>
      <c r="B606" s="81"/>
      <c r="C606" s="81"/>
      <c r="D606" s="81"/>
      <c r="E606" s="81"/>
      <c r="F606" s="81"/>
      <c r="G606" s="81"/>
      <c r="H606" s="81"/>
      <c r="I606" s="81"/>
      <c r="J606" s="81"/>
      <c r="K606" s="81"/>
      <c r="L606" s="81"/>
      <c r="M606" s="81"/>
      <c r="N606" s="81"/>
      <c r="O606" s="81"/>
      <c r="P606" s="81"/>
      <c r="Q606" s="81"/>
      <c r="R606" s="81"/>
      <c r="S606" s="81"/>
      <c r="T606" s="81"/>
    </row>
    <row r="607" spans="1:20" ht="14.25" customHeight="1" x14ac:dyDescent="0.35">
      <c r="A607" s="81"/>
      <c r="B607" s="81"/>
      <c r="C607" s="81"/>
      <c r="D607" s="81"/>
      <c r="E607" s="81"/>
      <c r="F607" s="81"/>
      <c r="G607" s="81"/>
      <c r="H607" s="81"/>
      <c r="I607" s="81"/>
      <c r="J607" s="81"/>
      <c r="K607" s="81"/>
      <c r="L607" s="81"/>
      <c r="M607" s="81"/>
      <c r="N607" s="81"/>
      <c r="O607" s="81"/>
      <c r="P607" s="81"/>
      <c r="Q607" s="81"/>
      <c r="R607" s="81"/>
      <c r="S607" s="81"/>
      <c r="T607" s="81"/>
    </row>
    <row r="608" spans="1:20" ht="14.25" customHeight="1" x14ac:dyDescent="0.35">
      <c r="A608" s="81"/>
      <c r="B608" s="81"/>
      <c r="C608" s="81"/>
      <c r="D608" s="81"/>
      <c r="E608" s="81"/>
      <c r="F608" s="81"/>
      <c r="G608" s="81"/>
      <c r="H608" s="81"/>
      <c r="I608" s="81"/>
      <c r="J608" s="81"/>
      <c r="K608" s="81"/>
      <c r="L608" s="81"/>
      <c r="M608" s="81"/>
      <c r="N608" s="81"/>
      <c r="O608" s="81"/>
      <c r="P608" s="81"/>
      <c r="Q608" s="81"/>
      <c r="R608" s="81"/>
      <c r="S608" s="81"/>
      <c r="T608" s="81"/>
    </row>
    <row r="609" spans="1:20" ht="14.25" customHeight="1" x14ac:dyDescent="0.35">
      <c r="A609" s="81"/>
      <c r="B609" s="81"/>
      <c r="C609" s="81"/>
      <c r="D609" s="81"/>
      <c r="E609" s="81"/>
      <c r="F609" s="81"/>
      <c r="G609" s="81"/>
      <c r="H609" s="81"/>
      <c r="I609" s="81"/>
      <c r="J609" s="81"/>
      <c r="K609" s="81"/>
      <c r="L609" s="81"/>
      <c r="M609" s="81"/>
      <c r="N609" s="81"/>
      <c r="O609" s="81"/>
      <c r="P609" s="81"/>
      <c r="Q609" s="81"/>
      <c r="R609" s="81"/>
      <c r="S609" s="81"/>
      <c r="T609" s="81"/>
    </row>
    <row r="610" spans="1:20" ht="14.25" customHeight="1" x14ac:dyDescent="0.35">
      <c r="A610" s="81"/>
      <c r="B610" s="81"/>
      <c r="C610" s="81"/>
      <c r="D610" s="81"/>
      <c r="E610" s="81"/>
      <c r="F610" s="81"/>
      <c r="G610" s="81"/>
      <c r="H610" s="81"/>
      <c r="I610" s="81"/>
      <c r="J610" s="81"/>
      <c r="K610" s="81"/>
      <c r="L610" s="81"/>
      <c r="M610" s="81"/>
      <c r="N610" s="81"/>
      <c r="O610" s="81"/>
      <c r="P610" s="81"/>
      <c r="Q610" s="81"/>
      <c r="R610" s="81"/>
      <c r="S610" s="81"/>
      <c r="T610" s="81"/>
    </row>
    <row r="611" spans="1:20" ht="14.25" customHeight="1" x14ac:dyDescent="0.35">
      <c r="A611" s="81"/>
      <c r="B611" s="81"/>
      <c r="C611" s="81"/>
      <c r="D611" s="81"/>
      <c r="E611" s="81"/>
      <c r="F611" s="81"/>
      <c r="G611" s="81"/>
      <c r="H611" s="81"/>
      <c r="I611" s="81"/>
      <c r="J611" s="81"/>
      <c r="K611" s="81"/>
      <c r="L611" s="81"/>
      <c r="M611" s="81"/>
      <c r="N611" s="81"/>
      <c r="O611" s="81"/>
      <c r="P611" s="81"/>
      <c r="Q611" s="81"/>
      <c r="R611" s="81"/>
      <c r="S611" s="81"/>
      <c r="T611" s="81"/>
    </row>
    <row r="612" spans="1:20" ht="14.25" customHeight="1" x14ac:dyDescent="0.35">
      <c r="A612" s="81"/>
      <c r="B612" s="81"/>
      <c r="C612" s="81"/>
      <c r="D612" s="81"/>
      <c r="E612" s="81"/>
      <c r="F612" s="81"/>
      <c r="G612" s="81"/>
      <c r="H612" s="81"/>
      <c r="I612" s="81"/>
      <c r="J612" s="81"/>
      <c r="K612" s="81"/>
      <c r="L612" s="81"/>
      <c r="M612" s="81"/>
      <c r="N612" s="81"/>
      <c r="O612" s="81"/>
      <c r="P612" s="81"/>
      <c r="Q612" s="81"/>
      <c r="R612" s="81"/>
      <c r="S612" s="81"/>
      <c r="T612" s="81"/>
    </row>
    <row r="613" spans="1:20" ht="14.25" customHeight="1" x14ac:dyDescent="0.35">
      <c r="A613" s="81"/>
      <c r="B613" s="81"/>
      <c r="C613" s="81"/>
      <c r="D613" s="81"/>
      <c r="E613" s="81"/>
      <c r="F613" s="81"/>
      <c r="G613" s="81"/>
      <c r="H613" s="81"/>
      <c r="I613" s="81"/>
      <c r="J613" s="81"/>
      <c r="K613" s="81"/>
      <c r="L613" s="81"/>
      <c r="M613" s="81"/>
      <c r="N613" s="81"/>
      <c r="O613" s="81"/>
      <c r="P613" s="81"/>
      <c r="Q613" s="81"/>
      <c r="R613" s="81"/>
      <c r="S613" s="81"/>
      <c r="T613" s="81"/>
    </row>
    <row r="614" spans="1:20" ht="14.25" customHeight="1" x14ac:dyDescent="0.35">
      <c r="A614" s="81"/>
      <c r="B614" s="81"/>
      <c r="C614" s="81"/>
      <c r="D614" s="81"/>
      <c r="E614" s="81"/>
      <c r="F614" s="81"/>
      <c r="G614" s="81"/>
      <c r="H614" s="81"/>
      <c r="I614" s="81"/>
      <c r="J614" s="81"/>
      <c r="K614" s="81"/>
      <c r="L614" s="81"/>
      <c r="M614" s="81"/>
      <c r="N614" s="81"/>
      <c r="O614" s="81"/>
      <c r="P614" s="81"/>
      <c r="Q614" s="81"/>
      <c r="R614" s="81"/>
      <c r="S614" s="81"/>
      <c r="T614" s="81"/>
    </row>
    <row r="615" spans="1:20" ht="14.25" customHeight="1" x14ac:dyDescent="0.35">
      <c r="A615" s="81"/>
      <c r="B615" s="81"/>
      <c r="C615" s="81"/>
      <c r="D615" s="81"/>
      <c r="E615" s="81"/>
      <c r="F615" s="81"/>
      <c r="G615" s="81"/>
      <c r="H615" s="81"/>
      <c r="I615" s="81"/>
      <c r="J615" s="81"/>
      <c r="K615" s="81"/>
      <c r="L615" s="81"/>
      <c r="M615" s="81"/>
      <c r="N615" s="81"/>
      <c r="O615" s="81"/>
      <c r="P615" s="81"/>
      <c r="Q615" s="81"/>
      <c r="R615" s="81"/>
      <c r="S615" s="81"/>
      <c r="T615" s="81"/>
    </row>
    <row r="616" spans="1:20" ht="14.25" customHeight="1" x14ac:dyDescent="0.35">
      <c r="A616" s="81"/>
      <c r="B616" s="81"/>
      <c r="C616" s="81"/>
      <c r="D616" s="81"/>
      <c r="E616" s="81"/>
      <c r="F616" s="81"/>
      <c r="G616" s="81"/>
      <c r="H616" s="81"/>
      <c r="I616" s="81"/>
      <c r="J616" s="81"/>
      <c r="K616" s="81"/>
      <c r="L616" s="81"/>
      <c r="M616" s="81"/>
      <c r="N616" s="81"/>
      <c r="O616" s="81"/>
      <c r="P616" s="81"/>
      <c r="Q616" s="81"/>
      <c r="R616" s="81"/>
      <c r="S616" s="81"/>
      <c r="T616" s="81"/>
    </row>
    <row r="617" spans="1:20" ht="14.25" customHeight="1" x14ac:dyDescent="0.35">
      <c r="A617" s="81"/>
      <c r="B617" s="81"/>
      <c r="C617" s="81"/>
      <c r="D617" s="81"/>
      <c r="E617" s="81"/>
      <c r="F617" s="81"/>
      <c r="G617" s="81"/>
      <c r="H617" s="81"/>
      <c r="I617" s="81"/>
      <c r="J617" s="81"/>
      <c r="K617" s="81"/>
      <c r="L617" s="81"/>
      <c r="M617" s="81"/>
      <c r="N617" s="81"/>
      <c r="O617" s="81"/>
      <c r="P617" s="81"/>
      <c r="Q617" s="81"/>
      <c r="R617" s="81"/>
      <c r="S617" s="81"/>
      <c r="T617" s="81"/>
    </row>
    <row r="618" spans="1:20" ht="14.25" customHeight="1" x14ac:dyDescent="0.35">
      <c r="A618" s="81"/>
      <c r="B618" s="81"/>
      <c r="C618" s="81"/>
      <c r="D618" s="81"/>
      <c r="E618" s="81"/>
      <c r="F618" s="81"/>
      <c r="G618" s="81"/>
      <c r="H618" s="81"/>
      <c r="I618" s="81"/>
      <c r="J618" s="81"/>
      <c r="K618" s="81"/>
      <c r="L618" s="81"/>
      <c r="M618" s="81"/>
      <c r="N618" s="81"/>
      <c r="O618" s="81"/>
      <c r="P618" s="81"/>
      <c r="Q618" s="81"/>
      <c r="R618" s="81"/>
      <c r="S618" s="81"/>
      <c r="T618" s="81"/>
    </row>
    <row r="619" spans="1:20" ht="14.25" customHeight="1" x14ac:dyDescent="0.35">
      <c r="A619" s="81"/>
      <c r="B619" s="81"/>
      <c r="C619" s="81"/>
      <c r="D619" s="81"/>
      <c r="E619" s="81"/>
      <c r="F619" s="81"/>
      <c r="G619" s="81"/>
      <c r="H619" s="81"/>
      <c r="I619" s="81"/>
      <c r="J619" s="81"/>
      <c r="K619" s="81"/>
      <c r="L619" s="81"/>
      <c r="M619" s="81"/>
      <c r="N619" s="81"/>
      <c r="O619" s="81"/>
      <c r="P619" s="81"/>
      <c r="Q619" s="81"/>
      <c r="R619" s="81"/>
      <c r="S619" s="81"/>
      <c r="T619" s="81"/>
    </row>
    <row r="620" spans="1:20" ht="14.25" customHeight="1" x14ac:dyDescent="0.35">
      <c r="A620" s="81"/>
      <c r="B620" s="81"/>
      <c r="C620" s="81"/>
      <c r="D620" s="81"/>
      <c r="E620" s="81"/>
      <c r="F620" s="81"/>
      <c r="G620" s="81"/>
      <c r="H620" s="81"/>
      <c r="I620" s="81"/>
      <c r="J620" s="81"/>
      <c r="K620" s="81"/>
      <c r="L620" s="81"/>
      <c r="M620" s="81"/>
      <c r="N620" s="81"/>
      <c r="O620" s="81"/>
      <c r="P620" s="81"/>
      <c r="Q620" s="81"/>
      <c r="R620" s="81"/>
      <c r="S620" s="81"/>
      <c r="T620" s="81"/>
    </row>
    <row r="621" spans="1:20" ht="14.25" customHeight="1" x14ac:dyDescent="0.35">
      <c r="A621" s="81"/>
      <c r="B621" s="81"/>
      <c r="C621" s="81"/>
      <c r="D621" s="81"/>
      <c r="E621" s="81"/>
      <c r="F621" s="81"/>
      <c r="G621" s="81"/>
      <c r="H621" s="81"/>
      <c r="I621" s="81"/>
      <c r="J621" s="81"/>
      <c r="K621" s="81"/>
      <c r="L621" s="81"/>
      <c r="M621" s="81"/>
      <c r="N621" s="81"/>
      <c r="O621" s="81"/>
      <c r="P621" s="81"/>
      <c r="Q621" s="81"/>
      <c r="R621" s="81"/>
      <c r="S621" s="81"/>
      <c r="T621" s="81"/>
    </row>
    <row r="622" spans="1:20" ht="14.25" customHeight="1" x14ac:dyDescent="0.35">
      <c r="A622" s="81"/>
      <c r="B622" s="81"/>
      <c r="C622" s="81"/>
      <c r="D622" s="81"/>
      <c r="E622" s="81"/>
      <c r="F622" s="81"/>
      <c r="G622" s="81"/>
      <c r="H622" s="81"/>
      <c r="I622" s="81"/>
      <c r="J622" s="81"/>
      <c r="K622" s="81"/>
      <c r="L622" s="81"/>
      <c r="M622" s="81"/>
      <c r="N622" s="81"/>
      <c r="O622" s="81"/>
      <c r="P622" s="81"/>
      <c r="Q622" s="81"/>
      <c r="R622" s="81"/>
      <c r="S622" s="81"/>
      <c r="T622" s="81"/>
    </row>
    <row r="623" spans="1:20" ht="14.25" customHeight="1" x14ac:dyDescent="0.35">
      <c r="A623" s="81"/>
      <c r="B623" s="81"/>
      <c r="C623" s="81"/>
      <c r="D623" s="81"/>
      <c r="E623" s="81"/>
      <c r="F623" s="81"/>
      <c r="G623" s="81"/>
      <c r="H623" s="81"/>
      <c r="I623" s="81"/>
      <c r="J623" s="81"/>
      <c r="K623" s="81"/>
      <c r="L623" s="81"/>
      <c r="M623" s="81"/>
      <c r="N623" s="81"/>
      <c r="O623" s="81"/>
      <c r="P623" s="81"/>
      <c r="Q623" s="81"/>
      <c r="R623" s="81"/>
      <c r="S623" s="81"/>
      <c r="T623" s="81"/>
    </row>
    <row r="624" spans="1:20" ht="14.25" customHeight="1" x14ac:dyDescent="0.35">
      <c r="A624" s="81"/>
      <c r="B624" s="81"/>
      <c r="C624" s="81"/>
      <c r="D624" s="81"/>
      <c r="E624" s="81"/>
      <c r="F624" s="81"/>
      <c r="G624" s="81"/>
      <c r="H624" s="81"/>
      <c r="I624" s="81"/>
      <c r="J624" s="81"/>
      <c r="K624" s="81"/>
      <c r="L624" s="81"/>
      <c r="M624" s="81"/>
      <c r="N624" s="81"/>
      <c r="O624" s="81"/>
      <c r="P624" s="81"/>
      <c r="Q624" s="81"/>
      <c r="R624" s="81"/>
      <c r="S624" s="81"/>
      <c r="T624" s="81"/>
    </row>
    <row r="625" spans="1:20" ht="14.25" customHeight="1" x14ac:dyDescent="0.35">
      <c r="A625" s="81"/>
      <c r="B625" s="81"/>
      <c r="C625" s="81"/>
      <c r="D625" s="81"/>
      <c r="E625" s="81"/>
      <c r="F625" s="81"/>
      <c r="G625" s="81"/>
      <c r="H625" s="81"/>
      <c r="I625" s="81"/>
      <c r="J625" s="81"/>
      <c r="K625" s="81"/>
      <c r="L625" s="81"/>
      <c r="M625" s="81"/>
      <c r="N625" s="81"/>
      <c r="O625" s="81"/>
      <c r="P625" s="81"/>
      <c r="Q625" s="81"/>
      <c r="R625" s="81"/>
      <c r="S625" s="81"/>
      <c r="T625" s="81"/>
    </row>
    <row r="626" spans="1:20" ht="14.25" customHeight="1" x14ac:dyDescent="0.35">
      <c r="A626" s="81"/>
      <c r="B626" s="81"/>
      <c r="C626" s="81"/>
      <c r="D626" s="81"/>
      <c r="E626" s="81"/>
      <c r="F626" s="81"/>
      <c r="G626" s="81"/>
      <c r="H626" s="81"/>
      <c r="I626" s="81"/>
      <c r="J626" s="81"/>
      <c r="K626" s="81"/>
      <c r="L626" s="81"/>
      <c r="M626" s="81"/>
      <c r="N626" s="81"/>
      <c r="O626" s="81"/>
      <c r="P626" s="81"/>
      <c r="Q626" s="81"/>
      <c r="R626" s="81"/>
      <c r="S626" s="81"/>
      <c r="T626" s="81"/>
    </row>
    <row r="627" spans="1:20" ht="14.25" customHeight="1" x14ac:dyDescent="0.35">
      <c r="A627" s="81"/>
      <c r="B627" s="81"/>
      <c r="C627" s="81"/>
      <c r="D627" s="81"/>
      <c r="E627" s="81"/>
      <c r="F627" s="81"/>
      <c r="G627" s="81"/>
      <c r="H627" s="81"/>
      <c r="I627" s="81"/>
      <c r="J627" s="81"/>
      <c r="K627" s="81"/>
      <c r="L627" s="81"/>
      <c r="M627" s="81"/>
      <c r="N627" s="81"/>
      <c r="O627" s="81"/>
      <c r="P627" s="81"/>
      <c r="Q627" s="81"/>
      <c r="R627" s="81"/>
      <c r="S627" s="81"/>
      <c r="T627" s="81"/>
    </row>
    <row r="628" spans="1:20" ht="14.25" customHeight="1" x14ac:dyDescent="0.35">
      <c r="A628" s="81"/>
      <c r="B628" s="81"/>
      <c r="C628" s="81"/>
      <c r="D628" s="81"/>
      <c r="E628" s="81"/>
      <c r="F628" s="81"/>
      <c r="G628" s="81"/>
      <c r="H628" s="81"/>
      <c r="I628" s="81"/>
      <c r="J628" s="81"/>
      <c r="K628" s="81"/>
      <c r="L628" s="81"/>
      <c r="M628" s="81"/>
      <c r="N628" s="81"/>
      <c r="O628" s="81"/>
      <c r="P628" s="81"/>
      <c r="Q628" s="81"/>
      <c r="R628" s="81"/>
      <c r="S628" s="81"/>
      <c r="T628" s="81"/>
    </row>
    <row r="629" spans="1:20" ht="14.25" customHeight="1" x14ac:dyDescent="0.35">
      <c r="A629" s="81"/>
      <c r="B629" s="81"/>
      <c r="C629" s="81"/>
      <c r="D629" s="81"/>
      <c r="E629" s="81"/>
      <c r="F629" s="81"/>
      <c r="G629" s="81"/>
      <c r="H629" s="81"/>
      <c r="I629" s="81"/>
      <c r="J629" s="81"/>
      <c r="K629" s="81"/>
      <c r="L629" s="81"/>
      <c r="M629" s="81"/>
      <c r="N629" s="81"/>
      <c r="O629" s="81"/>
      <c r="P629" s="81"/>
      <c r="Q629" s="81"/>
      <c r="R629" s="81"/>
      <c r="S629" s="81"/>
      <c r="T629" s="81"/>
    </row>
    <row r="630" spans="1:20" ht="14.25" customHeight="1" x14ac:dyDescent="0.35">
      <c r="A630" s="81"/>
      <c r="B630" s="81"/>
      <c r="C630" s="81"/>
      <c r="D630" s="81"/>
      <c r="E630" s="81"/>
      <c r="F630" s="81"/>
      <c r="G630" s="81"/>
      <c r="H630" s="81"/>
      <c r="I630" s="81"/>
      <c r="J630" s="81"/>
      <c r="K630" s="81"/>
      <c r="L630" s="81"/>
      <c r="M630" s="81"/>
      <c r="N630" s="81"/>
      <c r="O630" s="81"/>
      <c r="P630" s="81"/>
      <c r="Q630" s="81"/>
      <c r="R630" s="81"/>
      <c r="S630" s="81"/>
      <c r="T630" s="81"/>
    </row>
    <row r="631" spans="1:20" ht="14.25" customHeight="1" x14ac:dyDescent="0.35">
      <c r="A631" s="81"/>
      <c r="B631" s="81"/>
      <c r="C631" s="81"/>
      <c r="D631" s="81"/>
      <c r="E631" s="81"/>
      <c r="F631" s="81"/>
      <c r="G631" s="81"/>
      <c r="H631" s="81"/>
      <c r="I631" s="81"/>
      <c r="J631" s="81"/>
      <c r="K631" s="81"/>
      <c r="L631" s="81"/>
      <c r="M631" s="81"/>
      <c r="N631" s="81"/>
      <c r="O631" s="81"/>
      <c r="P631" s="81"/>
      <c r="Q631" s="81"/>
      <c r="R631" s="81"/>
      <c r="S631" s="81"/>
      <c r="T631" s="81"/>
    </row>
    <row r="632" spans="1:20" ht="14.25" customHeight="1" x14ac:dyDescent="0.35">
      <c r="A632" s="81"/>
      <c r="B632" s="81"/>
      <c r="C632" s="81"/>
      <c r="D632" s="81"/>
      <c r="E632" s="81"/>
      <c r="F632" s="81"/>
      <c r="G632" s="81"/>
      <c r="H632" s="81"/>
      <c r="I632" s="81"/>
      <c r="J632" s="81"/>
      <c r="K632" s="81"/>
      <c r="L632" s="81"/>
      <c r="M632" s="81"/>
      <c r="N632" s="81"/>
      <c r="O632" s="81"/>
      <c r="P632" s="81"/>
      <c r="Q632" s="81"/>
      <c r="R632" s="81"/>
      <c r="S632" s="81"/>
      <c r="T632" s="81"/>
    </row>
    <row r="633" spans="1:20" ht="14.25" customHeight="1" x14ac:dyDescent="0.35">
      <c r="A633" s="81"/>
      <c r="B633" s="81"/>
      <c r="C633" s="81"/>
      <c r="D633" s="81"/>
      <c r="E633" s="81"/>
      <c r="F633" s="81"/>
      <c r="G633" s="81"/>
      <c r="H633" s="81"/>
      <c r="I633" s="81"/>
      <c r="J633" s="81"/>
      <c r="K633" s="81"/>
      <c r="L633" s="81"/>
      <c r="M633" s="81"/>
      <c r="N633" s="81"/>
      <c r="O633" s="81"/>
      <c r="P633" s="81"/>
      <c r="Q633" s="81"/>
      <c r="R633" s="81"/>
      <c r="S633" s="81"/>
      <c r="T633" s="81"/>
    </row>
    <row r="634" spans="1:20" ht="14.25" customHeight="1" x14ac:dyDescent="0.35">
      <c r="A634" s="81"/>
      <c r="B634" s="81"/>
      <c r="C634" s="81"/>
      <c r="D634" s="81"/>
      <c r="E634" s="81"/>
      <c r="F634" s="81"/>
      <c r="G634" s="81"/>
      <c r="H634" s="81"/>
      <c r="I634" s="81"/>
      <c r="J634" s="81"/>
      <c r="K634" s="81"/>
      <c r="L634" s="81"/>
      <c r="M634" s="81"/>
      <c r="N634" s="81"/>
      <c r="O634" s="81"/>
      <c r="P634" s="81"/>
      <c r="Q634" s="81"/>
      <c r="R634" s="81"/>
      <c r="S634" s="81"/>
      <c r="T634" s="81"/>
    </row>
    <row r="635" spans="1:20" ht="14.25" customHeight="1" x14ac:dyDescent="0.3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  <c r="Q635" s="81"/>
      <c r="R635" s="81"/>
      <c r="S635" s="81"/>
      <c r="T635" s="81"/>
    </row>
    <row r="636" spans="1:20" ht="14.25" customHeight="1" x14ac:dyDescent="0.35">
      <c r="A636" s="81"/>
      <c r="B636" s="81"/>
      <c r="C636" s="81"/>
      <c r="D636" s="81"/>
      <c r="E636" s="81"/>
      <c r="F636" s="81"/>
      <c r="G636" s="81"/>
      <c r="H636" s="81"/>
      <c r="I636" s="81"/>
      <c r="J636" s="81"/>
      <c r="K636" s="81"/>
      <c r="L636" s="81"/>
      <c r="M636" s="81"/>
      <c r="N636" s="81"/>
      <c r="O636" s="81"/>
      <c r="P636" s="81"/>
      <c r="Q636" s="81"/>
      <c r="R636" s="81"/>
      <c r="S636" s="81"/>
      <c r="T636" s="81"/>
    </row>
    <row r="637" spans="1:20" ht="14.25" customHeight="1" x14ac:dyDescent="0.35">
      <c r="A637" s="81"/>
      <c r="B637" s="81"/>
      <c r="C637" s="81"/>
      <c r="D637" s="81"/>
      <c r="E637" s="81"/>
      <c r="F637" s="81"/>
      <c r="G637" s="81"/>
      <c r="H637" s="81"/>
      <c r="I637" s="81"/>
      <c r="J637" s="81"/>
      <c r="K637" s="81"/>
      <c r="L637" s="81"/>
      <c r="M637" s="81"/>
      <c r="N637" s="81"/>
      <c r="O637" s="81"/>
      <c r="P637" s="81"/>
      <c r="Q637" s="81"/>
      <c r="R637" s="81"/>
      <c r="S637" s="81"/>
      <c r="T637" s="81"/>
    </row>
    <row r="638" spans="1:20" ht="14.25" customHeight="1" x14ac:dyDescent="0.35">
      <c r="A638" s="81"/>
      <c r="B638" s="81"/>
      <c r="C638" s="81"/>
      <c r="D638" s="81"/>
      <c r="E638" s="81"/>
      <c r="F638" s="81"/>
      <c r="G638" s="81"/>
      <c r="H638" s="81"/>
      <c r="I638" s="81"/>
      <c r="J638" s="81"/>
      <c r="K638" s="81"/>
      <c r="L638" s="81"/>
      <c r="M638" s="81"/>
      <c r="N638" s="81"/>
      <c r="O638" s="81"/>
      <c r="P638" s="81"/>
      <c r="Q638" s="81"/>
      <c r="R638" s="81"/>
      <c r="S638" s="81"/>
      <c r="T638" s="81"/>
    </row>
    <row r="639" spans="1:20" ht="14.25" customHeight="1" x14ac:dyDescent="0.35">
      <c r="A639" s="81"/>
      <c r="B639" s="81"/>
      <c r="C639" s="81"/>
      <c r="D639" s="81"/>
      <c r="E639" s="81"/>
      <c r="F639" s="81"/>
      <c r="G639" s="81"/>
      <c r="H639" s="81"/>
      <c r="I639" s="81"/>
      <c r="J639" s="81"/>
      <c r="K639" s="81"/>
      <c r="L639" s="81"/>
      <c r="M639" s="81"/>
      <c r="N639" s="81"/>
      <c r="O639" s="81"/>
      <c r="P639" s="81"/>
      <c r="Q639" s="81"/>
      <c r="R639" s="81"/>
      <c r="S639" s="81"/>
      <c r="T639" s="81"/>
    </row>
    <row r="640" spans="1:20" ht="14.25" customHeight="1" x14ac:dyDescent="0.35">
      <c r="A640" s="81"/>
      <c r="B640" s="81"/>
      <c r="C640" s="81"/>
      <c r="D640" s="81"/>
      <c r="E640" s="81"/>
      <c r="F640" s="81"/>
      <c r="G640" s="81"/>
      <c r="H640" s="81"/>
      <c r="I640" s="81"/>
      <c r="J640" s="81"/>
      <c r="K640" s="81"/>
      <c r="L640" s="81"/>
      <c r="M640" s="81"/>
      <c r="N640" s="81"/>
      <c r="O640" s="81"/>
      <c r="P640" s="81"/>
      <c r="Q640" s="81"/>
      <c r="R640" s="81"/>
      <c r="S640" s="81"/>
      <c r="T640" s="81"/>
    </row>
    <row r="641" spans="1:20" ht="14.25" customHeight="1" x14ac:dyDescent="0.35">
      <c r="A641" s="81"/>
      <c r="B641" s="81"/>
      <c r="C641" s="81"/>
      <c r="D641" s="81"/>
      <c r="E641" s="81"/>
      <c r="F641" s="81"/>
      <c r="G641" s="81"/>
      <c r="H641" s="81"/>
      <c r="I641" s="81"/>
      <c r="J641" s="81"/>
      <c r="K641" s="81"/>
      <c r="L641" s="81"/>
      <c r="M641" s="81"/>
      <c r="N641" s="81"/>
      <c r="O641" s="81"/>
      <c r="P641" s="81"/>
      <c r="Q641" s="81"/>
      <c r="R641" s="81"/>
      <c r="S641" s="81"/>
      <c r="T641" s="81"/>
    </row>
    <row r="642" spans="1:20" ht="14.25" customHeight="1" x14ac:dyDescent="0.35">
      <c r="A642" s="81"/>
      <c r="B642" s="81"/>
      <c r="C642" s="81"/>
      <c r="D642" s="81"/>
      <c r="E642" s="81"/>
      <c r="F642" s="81"/>
      <c r="G642" s="81"/>
      <c r="H642" s="81"/>
      <c r="I642" s="81"/>
      <c r="J642" s="81"/>
      <c r="K642" s="81"/>
      <c r="L642" s="81"/>
      <c r="M642" s="81"/>
      <c r="N642" s="81"/>
      <c r="O642" s="81"/>
      <c r="P642" s="81"/>
      <c r="Q642" s="81"/>
      <c r="R642" s="81"/>
      <c r="S642" s="81"/>
      <c r="T642" s="81"/>
    </row>
    <row r="643" spans="1:20" ht="14.25" customHeight="1" x14ac:dyDescent="0.35">
      <c r="A643" s="81"/>
      <c r="B643" s="81"/>
      <c r="C643" s="81"/>
      <c r="D643" s="81"/>
      <c r="E643" s="81"/>
      <c r="F643" s="81"/>
      <c r="G643" s="81"/>
      <c r="H643" s="81"/>
      <c r="I643" s="81"/>
      <c r="J643" s="81"/>
      <c r="K643" s="81"/>
      <c r="L643" s="81"/>
      <c r="M643" s="81"/>
      <c r="N643" s="81"/>
      <c r="O643" s="81"/>
      <c r="P643" s="81"/>
      <c r="Q643" s="81"/>
      <c r="R643" s="81"/>
      <c r="S643" s="81"/>
      <c r="T643" s="81"/>
    </row>
    <row r="644" spans="1:20" ht="14.25" customHeight="1" x14ac:dyDescent="0.35">
      <c r="A644" s="81"/>
      <c r="B644" s="81"/>
      <c r="C644" s="81"/>
      <c r="D644" s="81"/>
      <c r="E644" s="81"/>
      <c r="F644" s="81"/>
      <c r="G644" s="81"/>
      <c r="H644" s="81"/>
      <c r="I644" s="81"/>
      <c r="J644" s="81"/>
      <c r="K644" s="81"/>
      <c r="L644" s="81"/>
      <c r="M644" s="81"/>
      <c r="N644" s="81"/>
      <c r="O644" s="81"/>
      <c r="P644" s="81"/>
      <c r="Q644" s="81"/>
      <c r="R644" s="81"/>
      <c r="S644" s="81"/>
      <c r="T644" s="81"/>
    </row>
    <row r="645" spans="1:20" ht="14.25" customHeight="1" x14ac:dyDescent="0.35">
      <c r="A645" s="81"/>
      <c r="B645" s="81"/>
      <c r="C645" s="81"/>
      <c r="D645" s="81"/>
      <c r="E645" s="81"/>
      <c r="F645" s="81"/>
      <c r="G645" s="81"/>
      <c r="H645" s="81"/>
      <c r="I645" s="81"/>
      <c r="J645" s="81"/>
      <c r="K645" s="81"/>
      <c r="L645" s="81"/>
      <c r="M645" s="81"/>
      <c r="N645" s="81"/>
      <c r="O645" s="81"/>
      <c r="P645" s="81"/>
      <c r="Q645" s="81"/>
      <c r="R645" s="81"/>
      <c r="S645" s="81"/>
      <c r="T645" s="81"/>
    </row>
    <row r="646" spans="1:20" ht="14.25" customHeight="1" x14ac:dyDescent="0.35">
      <c r="A646" s="81"/>
      <c r="B646" s="81"/>
      <c r="C646" s="81"/>
      <c r="D646" s="81"/>
      <c r="E646" s="81"/>
      <c r="F646" s="81"/>
      <c r="G646" s="81"/>
      <c r="H646" s="81"/>
      <c r="I646" s="81"/>
      <c r="J646" s="81"/>
      <c r="K646" s="81"/>
      <c r="L646" s="81"/>
      <c r="M646" s="81"/>
      <c r="N646" s="81"/>
      <c r="O646" s="81"/>
      <c r="P646" s="81"/>
      <c r="Q646" s="81"/>
      <c r="R646" s="81"/>
      <c r="S646" s="81"/>
      <c r="T646" s="81"/>
    </row>
    <row r="647" spans="1:20" ht="14.25" customHeight="1" x14ac:dyDescent="0.35">
      <c r="A647" s="81"/>
      <c r="B647" s="81"/>
      <c r="C647" s="81"/>
      <c r="D647" s="81"/>
      <c r="E647" s="81"/>
      <c r="F647" s="81"/>
      <c r="G647" s="81"/>
      <c r="H647" s="81"/>
      <c r="I647" s="81"/>
      <c r="J647" s="81"/>
      <c r="K647" s="81"/>
      <c r="L647" s="81"/>
      <c r="M647" s="81"/>
      <c r="N647" s="81"/>
      <c r="O647" s="81"/>
      <c r="P647" s="81"/>
      <c r="Q647" s="81"/>
      <c r="R647" s="81"/>
      <c r="S647" s="81"/>
      <c r="T647" s="81"/>
    </row>
    <row r="648" spans="1:20" ht="14.25" customHeight="1" x14ac:dyDescent="0.35">
      <c r="A648" s="81"/>
      <c r="B648" s="81"/>
      <c r="C648" s="81"/>
      <c r="D648" s="81"/>
      <c r="E648" s="81"/>
      <c r="F648" s="81"/>
      <c r="G648" s="81"/>
      <c r="H648" s="81"/>
      <c r="I648" s="81"/>
      <c r="J648" s="81"/>
      <c r="K648" s="81"/>
      <c r="L648" s="81"/>
      <c r="M648" s="81"/>
      <c r="N648" s="81"/>
      <c r="O648" s="81"/>
      <c r="P648" s="81"/>
      <c r="Q648" s="81"/>
      <c r="R648" s="81"/>
      <c r="S648" s="81"/>
      <c r="T648" s="81"/>
    </row>
    <row r="649" spans="1:20" ht="14.25" customHeight="1" x14ac:dyDescent="0.35">
      <c r="A649" s="81"/>
      <c r="B649" s="81"/>
      <c r="C649" s="81"/>
      <c r="D649" s="81"/>
      <c r="E649" s="81"/>
      <c r="F649" s="81"/>
      <c r="G649" s="81"/>
      <c r="H649" s="81"/>
      <c r="I649" s="81"/>
      <c r="J649" s="81"/>
      <c r="K649" s="81"/>
      <c r="L649" s="81"/>
      <c r="M649" s="81"/>
      <c r="N649" s="81"/>
      <c r="O649" s="81"/>
      <c r="P649" s="81"/>
      <c r="Q649" s="81"/>
      <c r="R649" s="81"/>
      <c r="S649" s="81"/>
      <c r="T649" s="81"/>
    </row>
    <row r="650" spans="1:20" ht="14.25" customHeight="1" x14ac:dyDescent="0.35">
      <c r="A650" s="81"/>
      <c r="B650" s="81"/>
      <c r="C650" s="81"/>
      <c r="D650" s="81"/>
      <c r="E650" s="81"/>
      <c r="F650" s="81"/>
      <c r="G650" s="81"/>
      <c r="H650" s="81"/>
      <c r="I650" s="81"/>
      <c r="J650" s="81"/>
      <c r="K650" s="81"/>
      <c r="L650" s="81"/>
      <c r="M650" s="81"/>
      <c r="N650" s="81"/>
      <c r="O650" s="81"/>
      <c r="P650" s="81"/>
      <c r="Q650" s="81"/>
      <c r="R650" s="81"/>
      <c r="S650" s="81"/>
      <c r="T650" s="81"/>
    </row>
    <row r="651" spans="1:20" ht="14.25" customHeight="1" x14ac:dyDescent="0.35">
      <c r="A651" s="81"/>
      <c r="B651" s="81"/>
      <c r="C651" s="81"/>
      <c r="D651" s="81"/>
      <c r="E651" s="81"/>
      <c r="F651" s="81"/>
      <c r="G651" s="81"/>
      <c r="H651" s="81"/>
      <c r="I651" s="81"/>
      <c r="J651" s="81"/>
      <c r="K651" s="81"/>
      <c r="L651" s="81"/>
      <c r="M651" s="81"/>
      <c r="N651" s="81"/>
      <c r="O651" s="81"/>
      <c r="P651" s="81"/>
      <c r="Q651" s="81"/>
      <c r="R651" s="81"/>
      <c r="S651" s="81"/>
      <c r="T651" s="81"/>
    </row>
    <row r="652" spans="1:20" ht="14.25" customHeight="1" x14ac:dyDescent="0.35">
      <c r="A652" s="81"/>
      <c r="B652" s="81"/>
      <c r="C652" s="81"/>
      <c r="D652" s="81"/>
      <c r="E652" s="81"/>
      <c r="F652" s="81"/>
      <c r="G652" s="81"/>
      <c r="H652" s="81"/>
      <c r="I652" s="81"/>
      <c r="J652" s="81"/>
      <c r="K652" s="81"/>
      <c r="L652" s="81"/>
      <c r="M652" s="81"/>
      <c r="N652" s="81"/>
      <c r="O652" s="81"/>
      <c r="P652" s="81"/>
      <c r="Q652" s="81"/>
      <c r="R652" s="81"/>
      <c r="S652" s="81"/>
      <c r="T652" s="81"/>
    </row>
    <row r="653" spans="1:20" ht="14.25" customHeight="1" x14ac:dyDescent="0.35">
      <c r="A653" s="81"/>
      <c r="B653" s="81"/>
      <c r="C653" s="81"/>
      <c r="D653" s="81"/>
      <c r="E653" s="81"/>
      <c r="F653" s="81"/>
      <c r="G653" s="81"/>
      <c r="H653" s="81"/>
      <c r="I653" s="81"/>
      <c r="J653" s="81"/>
      <c r="K653" s="81"/>
      <c r="L653" s="81"/>
      <c r="M653" s="81"/>
      <c r="N653" s="81"/>
      <c r="O653" s="81"/>
      <c r="P653" s="81"/>
      <c r="Q653" s="81"/>
      <c r="R653" s="81"/>
      <c r="S653" s="81"/>
      <c r="T653" s="81"/>
    </row>
    <row r="654" spans="1:20" ht="14.25" customHeight="1" x14ac:dyDescent="0.35">
      <c r="A654" s="81"/>
      <c r="B654" s="81"/>
      <c r="C654" s="81"/>
      <c r="D654" s="81"/>
      <c r="E654" s="81"/>
      <c r="F654" s="81"/>
      <c r="G654" s="81"/>
      <c r="H654" s="81"/>
      <c r="I654" s="81"/>
      <c r="J654" s="81"/>
      <c r="K654" s="81"/>
      <c r="L654" s="81"/>
      <c r="M654" s="81"/>
      <c r="N654" s="81"/>
      <c r="O654" s="81"/>
      <c r="P654" s="81"/>
      <c r="Q654" s="81"/>
      <c r="R654" s="81"/>
      <c r="S654" s="81"/>
      <c r="T654" s="81"/>
    </row>
    <row r="655" spans="1:20" ht="14.25" customHeight="1" x14ac:dyDescent="0.35">
      <c r="A655" s="81"/>
      <c r="B655" s="81"/>
      <c r="C655" s="81"/>
      <c r="D655" s="81"/>
      <c r="E655" s="81"/>
      <c r="F655" s="81"/>
      <c r="G655" s="81"/>
      <c r="H655" s="81"/>
      <c r="I655" s="81"/>
      <c r="J655" s="81"/>
      <c r="K655" s="81"/>
      <c r="L655" s="81"/>
      <c r="M655" s="81"/>
      <c r="N655" s="81"/>
      <c r="O655" s="81"/>
      <c r="P655" s="81"/>
      <c r="Q655" s="81"/>
      <c r="R655" s="81"/>
      <c r="S655" s="81"/>
      <c r="T655" s="81"/>
    </row>
    <row r="656" spans="1:20" ht="14.25" customHeight="1" x14ac:dyDescent="0.35">
      <c r="A656" s="81"/>
      <c r="B656" s="81"/>
      <c r="C656" s="81"/>
      <c r="D656" s="81"/>
      <c r="E656" s="81"/>
      <c r="F656" s="81"/>
      <c r="G656" s="81"/>
      <c r="H656" s="81"/>
      <c r="I656" s="81"/>
      <c r="J656" s="81"/>
      <c r="K656" s="81"/>
      <c r="L656" s="81"/>
      <c r="M656" s="81"/>
      <c r="N656" s="81"/>
      <c r="O656" s="81"/>
      <c r="P656" s="81"/>
      <c r="Q656" s="81"/>
      <c r="R656" s="81"/>
      <c r="S656" s="81"/>
      <c r="T656" s="81"/>
    </row>
    <row r="657" spans="1:20" ht="14.25" customHeight="1" x14ac:dyDescent="0.35">
      <c r="A657" s="81"/>
      <c r="B657" s="81"/>
      <c r="C657" s="81"/>
      <c r="D657" s="81"/>
      <c r="E657" s="81"/>
      <c r="F657" s="81"/>
      <c r="G657" s="81"/>
      <c r="H657" s="81"/>
      <c r="I657" s="81"/>
      <c r="J657" s="81"/>
      <c r="K657" s="81"/>
      <c r="L657" s="81"/>
      <c r="M657" s="81"/>
      <c r="N657" s="81"/>
      <c r="O657" s="81"/>
      <c r="P657" s="81"/>
      <c r="Q657" s="81"/>
      <c r="R657" s="81"/>
      <c r="S657" s="81"/>
      <c r="T657" s="81"/>
    </row>
    <row r="658" spans="1:20" ht="14.25" customHeight="1" x14ac:dyDescent="0.35">
      <c r="A658" s="81"/>
      <c r="B658" s="81"/>
      <c r="C658" s="81"/>
      <c r="D658" s="81"/>
      <c r="E658" s="81"/>
      <c r="F658" s="81"/>
      <c r="G658" s="81"/>
      <c r="H658" s="81"/>
      <c r="I658" s="81"/>
      <c r="J658" s="81"/>
      <c r="K658" s="81"/>
      <c r="L658" s="81"/>
      <c r="M658" s="81"/>
      <c r="N658" s="81"/>
      <c r="O658" s="81"/>
      <c r="P658" s="81"/>
      <c r="Q658" s="81"/>
      <c r="R658" s="81"/>
      <c r="S658" s="81"/>
      <c r="T658" s="81"/>
    </row>
    <row r="659" spans="1:20" ht="14.25" customHeight="1" x14ac:dyDescent="0.35">
      <c r="A659" s="81"/>
      <c r="B659" s="81"/>
      <c r="C659" s="81"/>
      <c r="D659" s="81"/>
      <c r="E659" s="81"/>
      <c r="F659" s="81"/>
      <c r="G659" s="81"/>
      <c r="H659" s="81"/>
      <c r="I659" s="81"/>
      <c r="J659" s="81"/>
      <c r="K659" s="81"/>
      <c r="L659" s="81"/>
      <c r="M659" s="81"/>
      <c r="N659" s="81"/>
      <c r="O659" s="81"/>
      <c r="P659" s="81"/>
      <c r="Q659" s="81"/>
      <c r="R659" s="81"/>
      <c r="S659" s="81"/>
      <c r="T659" s="81"/>
    </row>
    <row r="660" spans="1:20" ht="14.25" customHeight="1" x14ac:dyDescent="0.35">
      <c r="A660" s="81"/>
      <c r="B660" s="81"/>
      <c r="C660" s="81"/>
      <c r="D660" s="81"/>
      <c r="E660" s="81"/>
      <c r="F660" s="81"/>
      <c r="G660" s="81"/>
      <c r="H660" s="81"/>
      <c r="I660" s="81"/>
      <c r="J660" s="81"/>
      <c r="K660" s="81"/>
      <c r="L660" s="81"/>
      <c r="M660" s="81"/>
      <c r="N660" s="81"/>
      <c r="O660" s="81"/>
      <c r="P660" s="81"/>
      <c r="Q660" s="81"/>
      <c r="R660" s="81"/>
      <c r="S660" s="81"/>
      <c r="T660" s="81"/>
    </row>
    <row r="661" spans="1:20" ht="14.25" customHeight="1" x14ac:dyDescent="0.35">
      <c r="A661" s="81"/>
      <c r="B661" s="81"/>
      <c r="C661" s="81"/>
      <c r="D661" s="81"/>
      <c r="E661" s="81"/>
      <c r="F661" s="81"/>
      <c r="G661" s="81"/>
      <c r="H661" s="81"/>
      <c r="I661" s="81"/>
      <c r="J661" s="81"/>
      <c r="K661" s="81"/>
      <c r="L661" s="81"/>
      <c r="M661" s="81"/>
      <c r="N661" s="81"/>
      <c r="O661" s="81"/>
      <c r="P661" s="81"/>
      <c r="Q661" s="81"/>
      <c r="R661" s="81"/>
      <c r="S661" s="81"/>
      <c r="T661" s="81"/>
    </row>
    <row r="662" spans="1:20" ht="14.25" customHeight="1" x14ac:dyDescent="0.35">
      <c r="A662" s="81"/>
      <c r="B662" s="81"/>
      <c r="C662" s="81"/>
      <c r="D662" s="81"/>
      <c r="E662" s="81"/>
      <c r="F662" s="81"/>
      <c r="G662" s="81"/>
      <c r="H662" s="81"/>
      <c r="I662" s="81"/>
      <c r="J662" s="81"/>
      <c r="K662" s="81"/>
      <c r="L662" s="81"/>
      <c r="M662" s="81"/>
      <c r="N662" s="81"/>
      <c r="O662" s="81"/>
      <c r="P662" s="81"/>
      <c r="Q662" s="81"/>
      <c r="R662" s="81"/>
      <c r="S662" s="81"/>
      <c r="T662" s="81"/>
    </row>
    <row r="663" spans="1:20" ht="14.25" customHeight="1" x14ac:dyDescent="0.35">
      <c r="A663" s="81"/>
      <c r="B663" s="81"/>
      <c r="C663" s="81"/>
      <c r="D663" s="81"/>
      <c r="E663" s="81"/>
      <c r="F663" s="81"/>
      <c r="G663" s="81"/>
      <c r="H663" s="81"/>
      <c r="I663" s="81"/>
      <c r="J663" s="81"/>
      <c r="K663" s="81"/>
      <c r="L663" s="81"/>
      <c r="M663" s="81"/>
      <c r="N663" s="81"/>
      <c r="O663" s="81"/>
      <c r="P663" s="81"/>
      <c r="Q663" s="81"/>
      <c r="R663" s="81"/>
      <c r="S663" s="81"/>
      <c r="T663" s="81"/>
    </row>
    <row r="664" spans="1:20" ht="14.25" customHeight="1" x14ac:dyDescent="0.35">
      <c r="A664" s="81"/>
      <c r="B664" s="81"/>
      <c r="C664" s="81"/>
      <c r="D664" s="81"/>
      <c r="E664" s="81"/>
      <c r="F664" s="81"/>
      <c r="G664" s="81"/>
      <c r="H664" s="81"/>
      <c r="I664" s="81"/>
      <c r="J664" s="81"/>
      <c r="K664" s="81"/>
      <c r="L664" s="81"/>
      <c r="M664" s="81"/>
      <c r="N664" s="81"/>
      <c r="O664" s="81"/>
      <c r="P664" s="81"/>
      <c r="Q664" s="81"/>
      <c r="R664" s="81"/>
      <c r="S664" s="81"/>
      <c r="T664" s="81"/>
    </row>
    <row r="665" spans="1:20" ht="14.25" customHeight="1" x14ac:dyDescent="0.35">
      <c r="A665" s="81"/>
      <c r="B665" s="81"/>
      <c r="C665" s="81"/>
      <c r="D665" s="81"/>
      <c r="E665" s="81"/>
      <c r="F665" s="81"/>
      <c r="G665" s="81"/>
      <c r="H665" s="81"/>
      <c r="I665" s="81"/>
      <c r="J665" s="81"/>
      <c r="K665" s="81"/>
      <c r="L665" s="81"/>
      <c r="M665" s="81"/>
      <c r="N665" s="81"/>
      <c r="O665" s="81"/>
      <c r="P665" s="81"/>
      <c r="Q665" s="81"/>
      <c r="R665" s="81"/>
      <c r="S665" s="81"/>
      <c r="T665" s="81"/>
    </row>
    <row r="666" spans="1:20" ht="14.25" customHeight="1" x14ac:dyDescent="0.35">
      <c r="A666" s="81"/>
      <c r="B666" s="81"/>
      <c r="C666" s="81"/>
      <c r="D666" s="81"/>
      <c r="E666" s="81"/>
      <c r="F666" s="81"/>
      <c r="G666" s="81"/>
      <c r="H666" s="81"/>
      <c r="I666" s="81"/>
      <c r="J666" s="81"/>
      <c r="K666" s="81"/>
      <c r="L666" s="81"/>
      <c r="M666" s="81"/>
      <c r="N666" s="81"/>
      <c r="O666" s="81"/>
      <c r="P666" s="81"/>
      <c r="Q666" s="81"/>
      <c r="R666" s="81"/>
      <c r="S666" s="81"/>
      <c r="T666" s="81"/>
    </row>
    <row r="667" spans="1:20" ht="14.25" customHeight="1" x14ac:dyDescent="0.35">
      <c r="A667" s="81"/>
      <c r="B667" s="81"/>
      <c r="C667" s="81"/>
      <c r="D667" s="81"/>
      <c r="E667" s="81"/>
      <c r="F667" s="81"/>
      <c r="G667" s="81"/>
      <c r="H667" s="81"/>
      <c r="I667" s="81"/>
      <c r="J667" s="81"/>
      <c r="K667" s="81"/>
      <c r="L667" s="81"/>
      <c r="M667" s="81"/>
      <c r="N667" s="81"/>
      <c r="O667" s="81"/>
      <c r="P667" s="81"/>
      <c r="Q667" s="81"/>
      <c r="R667" s="81"/>
      <c r="S667" s="81"/>
      <c r="T667" s="81"/>
    </row>
    <row r="668" spans="1:20" ht="14.25" customHeight="1" x14ac:dyDescent="0.35">
      <c r="A668" s="81"/>
      <c r="B668" s="81"/>
      <c r="C668" s="81"/>
      <c r="D668" s="81"/>
      <c r="E668" s="81"/>
      <c r="F668" s="81"/>
      <c r="G668" s="81"/>
      <c r="H668" s="81"/>
      <c r="I668" s="81"/>
      <c r="J668" s="81"/>
      <c r="K668" s="81"/>
      <c r="L668" s="81"/>
      <c r="M668" s="81"/>
      <c r="N668" s="81"/>
      <c r="O668" s="81"/>
      <c r="P668" s="81"/>
      <c r="Q668" s="81"/>
      <c r="R668" s="81"/>
      <c r="S668" s="81"/>
      <c r="T668" s="81"/>
    </row>
    <row r="669" spans="1:20" ht="14.25" customHeight="1" x14ac:dyDescent="0.35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  <c r="Q669" s="81"/>
      <c r="R669" s="81"/>
      <c r="S669" s="81"/>
      <c r="T669" s="81"/>
    </row>
    <row r="670" spans="1:20" ht="14.25" customHeight="1" x14ac:dyDescent="0.35">
      <c r="A670" s="81"/>
      <c r="B670" s="81"/>
      <c r="C670" s="81"/>
      <c r="D670" s="81"/>
      <c r="E670" s="81"/>
      <c r="F670" s="81"/>
      <c r="G670" s="81"/>
      <c r="H670" s="81"/>
      <c r="I670" s="81"/>
      <c r="J670" s="81"/>
      <c r="K670" s="81"/>
      <c r="L670" s="81"/>
      <c r="M670" s="81"/>
      <c r="N670" s="81"/>
      <c r="O670" s="81"/>
      <c r="P670" s="81"/>
      <c r="Q670" s="81"/>
      <c r="R670" s="81"/>
      <c r="S670" s="81"/>
      <c r="T670" s="81"/>
    </row>
    <row r="671" spans="1:20" ht="14.25" customHeight="1" x14ac:dyDescent="0.35">
      <c r="A671" s="81"/>
      <c r="B671" s="81"/>
      <c r="C671" s="81"/>
      <c r="D671" s="81"/>
      <c r="E671" s="81"/>
      <c r="F671" s="81"/>
      <c r="G671" s="81"/>
      <c r="H671" s="81"/>
      <c r="I671" s="81"/>
      <c r="J671" s="81"/>
      <c r="K671" s="81"/>
      <c r="L671" s="81"/>
      <c r="M671" s="81"/>
      <c r="N671" s="81"/>
      <c r="O671" s="81"/>
      <c r="P671" s="81"/>
      <c r="Q671" s="81"/>
      <c r="R671" s="81"/>
      <c r="S671" s="81"/>
      <c r="T671" s="81"/>
    </row>
    <row r="672" spans="1:20" ht="14.25" customHeight="1" x14ac:dyDescent="0.35">
      <c r="A672" s="81"/>
      <c r="B672" s="81"/>
      <c r="C672" s="81"/>
      <c r="D672" s="81"/>
      <c r="E672" s="81"/>
      <c r="F672" s="81"/>
      <c r="G672" s="81"/>
      <c r="H672" s="81"/>
      <c r="I672" s="81"/>
      <c r="J672" s="81"/>
      <c r="K672" s="81"/>
      <c r="L672" s="81"/>
      <c r="M672" s="81"/>
      <c r="N672" s="81"/>
      <c r="O672" s="81"/>
      <c r="P672" s="81"/>
      <c r="Q672" s="81"/>
      <c r="R672" s="81"/>
      <c r="S672" s="81"/>
      <c r="T672" s="81"/>
    </row>
    <row r="673" spans="1:20" ht="14.25" customHeight="1" x14ac:dyDescent="0.35">
      <c r="A673" s="81"/>
      <c r="B673" s="81"/>
      <c r="C673" s="81"/>
      <c r="D673" s="81"/>
      <c r="E673" s="81"/>
      <c r="F673" s="81"/>
      <c r="G673" s="81"/>
      <c r="H673" s="81"/>
      <c r="I673" s="81"/>
      <c r="J673" s="81"/>
      <c r="K673" s="81"/>
      <c r="L673" s="81"/>
      <c r="M673" s="81"/>
      <c r="N673" s="81"/>
      <c r="O673" s="81"/>
      <c r="P673" s="81"/>
      <c r="Q673" s="81"/>
      <c r="R673" s="81"/>
      <c r="S673" s="81"/>
      <c r="T673" s="81"/>
    </row>
    <row r="674" spans="1:20" ht="14.25" customHeight="1" x14ac:dyDescent="0.35">
      <c r="A674" s="81"/>
      <c r="B674" s="81"/>
      <c r="C674" s="81"/>
      <c r="D674" s="81"/>
      <c r="E674" s="81"/>
      <c r="F674" s="81"/>
      <c r="G674" s="81"/>
      <c r="H674" s="81"/>
      <c r="I674" s="81"/>
      <c r="J674" s="81"/>
      <c r="K674" s="81"/>
      <c r="L674" s="81"/>
      <c r="M674" s="81"/>
      <c r="N674" s="81"/>
      <c r="O674" s="81"/>
      <c r="P674" s="81"/>
      <c r="Q674" s="81"/>
      <c r="R674" s="81"/>
      <c r="S674" s="81"/>
      <c r="T674" s="81"/>
    </row>
    <row r="675" spans="1:20" ht="14.25" customHeight="1" x14ac:dyDescent="0.35">
      <c r="A675" s="81"/>
      <c r="B675" s="81"/>
      <c r="C675" s="81"/>
      <c r="D675" s="81"/>
      <c r="E675" s="81"/>
      <c r="F675" s="81"/>
      <c r="G675" s="81"/>
      <c r="H675" s="81"/>
      <c r="I675" s="81"/>
      <c r="J675" s="81"/>
      <c r="K675" s="81"/>
      <c r="L675" s="81"/>
      <c r="M675" s="81"/>
      <c r="N675" s="81"/>
      <c r="O675" s="81"/>
      <c r="P675" s="81"/>
      <c r="Q675" s="81"/>
      <c r="R675" s="81"/>
      <c r="S675" s="81"/>
      <c r="T675" s="81"/>
    </row>
    <row r="676" spans="1:20" ht="14.25" customHeight="1" x14ac:dyDescent="0.35">
      <c r="A676" s="81"/>
      <c r="B676" s="81"/>
      <c r="C676" s="81"/>
      <c r="D676" s="81"/>
      <c r="E676" s="81"/>
      <c r="F676" s="81"/>
      <c r="G676" s="81"/>
      <c r="H676" s="81"/>
      <c r="I676" s="81"/>
      <c r="J676" s="81"/>
      <c r="K676" s="81"/>
      <c r="L676" s="81"/>
      <c r="M676" s="81"/>
      <c r="N676" s="81"/>
      <c r="O676" s="81"/>
      <c r="P676" s="81"/>
      <c r="Q676" s="81"/>
      <c r="R676" s="81"/>
      <c r="S676" s="81"/>
      <c r="T676" s="81"/>
    </row>
    <row r="677" spans="1:20" ht="14.25" customHeight="1" x14ac:dyDescent="0.35">
      <c r="A677" s="81"/>
      <c r="B677" s="81"/>
      <c r="C677" s="81"/>
      <c r="D677" s="81"/>
      <c r="E677" s="81"/>
      <c r="F677" s="81"/>
      <c r="G677" s="81"/>
      <c r="H677" s="81"/>
      <c r="I677" s="81"/>
      <c r="J677" s="81"/>
      <c r="K677" s="81"/>
      <c r="L677" s="81"/>
      <c r="M677" s="81"/>
      <c r="N677" s="81"/>
      <c r="O677" s="81"/>
      <c r="P677" s="81"/>
      <c r="Q677" s="81"/>
      <c r="R677" s="81"/>
      <c r="S677" s="81"/>
      <c r="T677" s="81"/>
    </row>
    <row r="678" spans="1:20" ht="14.25" customHeight="1" x14ac:dyDescent="0.35">
      <c r="A678" s="81"/>
      <c r="B678" s="81"/>
      <c r="C678" s="81"/>
      <c r="D678" s="81"/>
      <c r="E678" s="81"/>
      <c r="F678" s="81"/>
      <c r="G678" s="81"/>
      <c r="H678" s="81"/>
      <c r="I678" s="81"/>
      <c r="J678" s="81"/>
      <c r="K678" s="81"/>
      <c r="L678" s="81"/>
      <c r="M678" s="81"/>
      <c r="N678" s="81"/>
      <c r="O678" s="81"/>
      <c r="P678" s="81"/>
      <c r="Q678" s="81"/>
      <c r="R678" s="81"/>
      <c r="S678" s="81"/>
      <c r="T678" s="81"/>
    </row>
    <row r="679" spans="1:20" ht="14.25" customHeight="1" x14ac:dyDescent="0.35">
      <c r="A679" s="81"/>
      <c r="B679" s="81"/>
      <c r="C679" s="81"/>
      <c r="D679" s="81"/>
      <c r="E679" s="81"/>
      <c r="F679" s="81"/>
      <c r="G679" s="81"/>
      <c r="H679" s="81"/>
      <c r="I679" s="81"/>
      <c r="J679" s="81"/>
      <c r="K679" s="81"/>
      <c r="L679" s="81"/>
      <c r="M679" s="81"/>
      <c r="N679" s="81"/>
      <c r="O679" s="81"/>
      <c r="P679" s="81"/>
      <c r="Q679" s="81"/>
      <c r="R679" s="81"/>
      <c r="S679" s="81"/>
      <c r="T679" s="81"/>
    </row>
    <row r="680" spans="1:20" ht="14.25" customHeight="1" x14ac:dyDescent="0.35">
      <c r="A680" s="81"/>
      <c r="B680" s="81"/>
      <c r="C680" s="81"/>
      <c r="D680" s="81"/>
      <c r="E680" s="81"/>
      <c r="F680" s="81"/>
      <c r="G680" s="81"/>
      <c r="H680" s="81"/>
      <c r="I680" s="81"/>
      <c r="J680" s="81"/>
      <c r="K680" s="81"/>
      <c r="L680" s="81"/>
      <c r="M680" s="81"/>
      <c r="N680" s="81"/>
      <c r="O680" s="81"/>
      <c r="P680" s="81"/>
      <c r="Q680" s="81"/>
      <c r="R680" s="81"/>
      <c r="S680" s="81"/>
      <c r="T680" s="81"/>
    </row>
    <row r="681" spans="1:20" ht="14.25" customHeight="1" x14ac:dyDescent="0.35">
      <c r="A681" s="81"/>
      <c r="B681" s="81"/>
      <c r="C681" s="81"/>
      <c r="D681" s="81"/>
      <c r="E681" s="81"/>
      <c r="F681" s="81"/>
      <c r="G681" s="81"/>
      <c r="H681" s="81"/>
      <c r="I681" s="81"/>
      <c r="J681" s="81"/>
      <c r="K681" s="81"/>
      <c r="L681" s="81"/>
      <c r="M681" s="81"/>
      <c r="N681" s="81"/>
      <c r="O681" s="81"/>
      <c r="P681" s="81"/>
      <c r="Q681" s="81"/>
      <c r="R681" s="81"/>
      <c r="S681" s="81"/>
      <c r="T681" s="81"/>
    </row>
    <row r="682" spans="1:20" ht="14.25" customHeight="1" x14ac:dyDescent="0.35">
      <c r="A682" s="81"/>
      <c r="B682" s="81"/>
      <c r="C682" s="81"/>
      <c r="D682" s="81"/>
      <c r="E682" s="81"/>
      <c r="F682" s="81"/>
      <c r="G682" s="81"/>
      <c r="H682" s="81"/>
      <c r="I682" s="81"/>
      <c r="J682" s="81"/>
      <c r="K682" s="81"/>
      <c r="L682" s="81"/>
      <c r="M682" s="81"/>
      <c r="N682" s="81"/>
      <c r="O682" s="81"/>
      <c r="P682" s="81"/>
      <c r="Q682" s="81"/>
      <c r="R682" s="81"/>
      <c r="S682" s="81"/>
      <c r="T682" s="81"/>
    </row>
    <row r="683" spans="1:20" ht="14.25" customHeight="1" x14ac:dyDescent="0.35">
      <c r="A683" s="81"/>
      <c r="B683" s="81"/>
      <c r="C683" s="81"/>
      <c r="D683" s="81"/>
      <c r="E683" s="81"/>
      <c r="F683" s="81"/>
      <c r="G683" s="81"/>
      <c r="H683" s="81"/>
      <c r="I683" s="81"/>
      <c r="J683" s="81"/>
      <c r="K683" s="81"/>
      <c r="L683" s="81"/>
      <c r="M683" s="81"/>
      <c r="N683" s="81"/>
      <c r="O683" s="81"/>
      <c r="P683" s="81"/>
      <c r="Q683" s="81"/>
      <c r="R683" s="81"/>
      <c r="S683" s="81"/>
      <c r="T683" s="81"/>
    </row>
    <row r="684" spans="1:20" ht="14.25" customHeight="1" x14ac:dyDescent="0.35">
      <c r="A684" s="81"/>
      <c r="B684" s="81"/>
      <c r="C684" s="81"/>
      <c r="D684" s="81"/>
      <c r="E684" s="81"/>
      <c r="F684" s="81"/>
      <c r="G684" s="81"/>
      <c r="H684" s="81"/>
      <c r="I684" s="81"/>
      <c r="J684" s="81"/>
      <c r="K684" s="81"/>
      <c r="L684" s="81"/>
      <c r="M684" s="81"/>
      <c r="N684" s="81"/>
      <c r="O684" s="81"/>
      <c r="P684" s="81"/>
      <c r="Q684" s="81"/>
      <c r="R684" s="81"/>
      <c r="S684" s="81"/>
      <c r="T684" s="81"/>
    </row>
    <row r="685" spans="1:20" ht="14.25" customHeight="1" x14ac:dyDescent="0.35">
      <c r="A685" s="81"/>
      <c r="B685" s="81"/>
      <c r="C685" s="81"/>
      <c r="D685" s="81"/>
      <c r="E685" s="81"/>
      <c r="F685" s="81"/>
      <c r="G685" s="81"/>
      <c r="H685" s="81"/>
      <c r="I685" s="81"/>
      <c r="J685" s="81"/>
      <c r="K685" s="81"/>
      <c r="L685" s="81"/>
      <c r="M685" s="81"/>
      <c r="N685" s="81"/>
      <c r="O685" s="81"/>
      <c r="P685" s="81"/>
      <c r="Q685" s="81"/>
      <c r="R685" s="81"/>
      <c r="S685" s="81"/>
      <c r="T685" s="81"/>
    </row>
    <row r="686" spans="1:20" ht="14.25" customHeight="1" x14ac:dyDescent="0.35">
      <c r="A686" s="81"/>
      <c r="B686" s="81"/>
      <c r="C686" s="81"/>
      <c r="D686" s="81"/>
      <c r="E686" s="81"/>
      <c r="F686" s="81"/>
      <c r="G686" s="81"/>
      <c r="H686" s="81"/>
      <c r="I686" s="81"/>
      <c r="J686" s="81"/>
      <c r="K686" s="81"/>
      <c r="L686" s="81"/>
      <c r="M686" s="81"/>
      <c r="N686" s="81"/>
      <c r="O686" s="81"/>
      <c r="P686" s="81"/>
      <c r="Q686" s="81"/>
      <c r="R686" s="81"/>
      <c r="S686" s="81"/>
      <c r="T686" s="81"/>
    </row>
    <row r="687" spans="1:20" ht="14.25" customHeight="1" x14ac:dyDescent="0.35">
      <c r="A687" s="81"/>
      <c r="B687" s="81"/>
      <c r="C687" s="81"/>
      <c r="D687" s="81"/>
      <c r="E687" s="81"/>
      <c r="F687" s="81"/>
      <c r="G687" s="81"/>
      <c r="H687" s="81"/>
      <c r="I687" s="81"/>
      <c r="J687" s="81"/>
      <c r="K687" s="81"/>
      <c r="L687" s="81"/>
      <c r="M687" s="81"/>
      <c r="N687" s="81"/>
      <c r="O687" s="81"/>
      <c r="P687" s="81"/>
      <c r="Q687" s="81"/>
      <c r="R687" s="81"/>
      <c r="S687" s="81"/>
      <c r="T687" s="81"/>
    </row>
    <row r="688" spans="1:20" ht="14.25" customHeight="1" x14ac:dyDescent="0.35">
      <c r="A688" s="81"/>
      <c r="B688" s="81"/>
      <c r="C688" s="81"/>
      <c r="D688" s="81"/>
      <c r="E688" s="81"/>
      <c r="F688" s="81"/>
      <c r="G688" s="81"/>
      <c r="H688" s="81"/>
      <c r="I688" s="81"/>
      <c r="J688" s="81"/>
      <c r="K688" s="81"/>
      <c r="L688" s="81"/>
      <c r="M688" s="81"/>
      <c r="N688" s="81"/>
      <c r="O688" s="81"/>
      <c r="P688" s="81"/>
      <c r="Q688" s="81"/>
      <c r="R688" s="81"/>
      <c r="S688" s="81"/>
      <c r="T688" s="81"/>
    </row>
    <row r="689" spans="1:20" ht="14.25" customHeight="1" x14ac:dyDescent="0.35">
      <c r="A689" s="81"/>
      <c r="B689" s="81"/>
      <c r="C689" s="81"/>
      <c r="D689" s="81"/>
      <c r="E689" s="81"/>
      <c r="F689" s="81"/>
      <c r="G689" s="81"/>
      <c r="H689" s="81"/>
      <c r="I689" s="81"/>
      <c r="J689" s="81"/>
      <c r="K689" s="81"/>
      <c r="L689" s="81"/>
      <c r="M689" s="81"/>
      <c r="N689" s="81"/>
      <c r="O689" s="81"/>
      <c r="P689" s="81"/>
      <c r="Q689" s="81"/>
      <c r="R689" s="81"/>
      <c r="S689" s="81"/>
      <c r="T689" s="81"/>
    </row>
    <row r="690" spans="1:20" ht="14.25" customHeight="1" x14ac:dyDescent="0.35">
      <c r="A690" s="81"/>
      <c r="B690" s="81"/>
      <c r="C690" s="81"/>
      <c r="D690" s="81"/>
      <c r="E690" s="81"/>
      <c r="F690" s="81"/>
      <c r="G690" s="81"/>
      <c r="H690" s="81"/>
      <c r="I690" s="81"/>
      <c r="J690" s="81"/>
      <c r="K690" s="81"/>
      <c r="L690" s="81"/>
      <c r="M690" s="81"/>
      <c r="N690" s="81"/>
      <c r="O690" s="81"/>
      <c r="P690" s="81"/>
      <c r="Q690" s="81"/>
      <c r="R690" s="81"/>
      <c r="S690" s="81"/>
      <c r="T690" s="81"/>
    </row>
    <row r="691" spans="1:20" ht="14.25" customHeight="1" x14ac:dyDescent="0.35">
      <c r="A691" s="81"/>
      <c r="B691" s="81"/>
      <c r="C691" s="81"/>
      <c r="D691" s="81"/>
      <c r="E691" s="81"/>
      <c r="F691" s="81"/>
      <c r="G691" s="81"/>
      <c r="H691" s="81"/>
      <c r="I691" s="81"/>
      <c r="J691" s="81"/>
      <c r="K691" s="81"/>
      <c r="L691" s="81"/>
      <c r="M691" s="81"/>
      <c r="N691" s="81"/>
      <c r="O691" s="81"/>
      <c r="P691" s="81"/>
      <c r="Q691" s="81"/>
      <c r="R691" s="81"/>
      <c r="S691" s="81"/>
      <c r="T691" s="81"/>
    </row>
    <row r="692" spans="1:20" ht="14.25" customHeight="1" x14ac:dyDescent="0.35">
      <c r="A692" s="81"/>
      <c r="B692" s="81"/>
      <c r="C692" s="81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</row>
    <row r="693" spans="1:20" ht="14.25" customHeight="1" x14ac:dyDescent="0.35">
      <c r="A693" s="81"/>
      <c r="B693" s="81"/>
      <c r="C693" s="81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</row>
    <row r="694" spans="1:20" ht="14.25" customHeight="1" x14ac:dyDescent="0.35">
      <c r="A694" s="81"/>
      <c r="B694" s="81"/>
      <c r="C694" s="81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</row>
    <row r="695" spans="1:20" ht="14.25" customHeight="1" x14ac:dyDescent="0.35">
      <c r="A695" s="81"/>
      <c r="B695" s="81"/>
      <c r="C695" s="81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</row>
    <row r="696" spans="1:20" ht="14.25" customHeight="1" x14ac:dyDescent="0.35">
      <c r="A696" s="81"/>
      <c r="B696" s="81"/>
      <c r="C696" s="81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</row>
    <row r="697" spans="1:20" ht="14.25" customHeight="1" x14ac:dyDescent="0.35">
      <c r="A697" s="81"/>
      <c r="B697" s="81"/>
      <c r="C697" s="81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</row>
    <row r="698" spans="1:20" ht="14.25" customHeight="1" x14ac:dyDescent="0.35">
      <c r="A698" s="81"/>
      <c r="B698" s="81"/>
      <c r="C698" s="81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</row>
    <row r="699" spans="1:20" ht="14.25" customHeight="1" x14ac:dyDescent="0.35">
      <c r="A699" s="81"/>
      <c r="B699" s="81"/>
      <c r="C699" s="81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</row>
    <row r="700" spans="1:20" ht="14.25" customHeight="1" x14ac:dyDescent="0.35">
      <c r="A700" s="81"/>
      <c r="B700" s="81"/>
      <c r="C700" s="81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</row>
    <row r="701" spans="1:20" ht="14.25" customHeight="1" x14ac:dyDescent="0.35">
      <c r="A701" s="81"/>
      <c r="B701" s="81"/>
      <c r="C701" s="81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</row>
    <row r="702" spans="1:20" ht="14.25" customHeight="1" x14ac:dyDescent="0.35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</row>
    <row r="703" spans="1:20" ht="14.25" customHeight="1" x14ac:dyDescent="0.35">
      <c r="A703" s="81"/>
      <c r="B703" s="81"/>
      <c r="C703" s="81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</row>
    <row r="704" spans="1:20" ht="14.25" customHeight="1" x14ac:dyDescent="0.35">
      <c r="A704" s="81"/>
      <c r="B704" s="81"/>
      <c r="C704" s="81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</row>
    <row r="705" spans="1:20" ht="14.25" customHeight="1" x14ac:dyDescent="0.35">
      <c r="A705" s="81"/>
      <c r="B705" s="81"/>
      <c r="C705" s="81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</row>
    <row r="706" spans="1:20" ht="14.25" customHeight="1" x14ac:dyDescent="0.35">
      <c r="A706" s="81"/>
      <c r="B706" s="81"/>
      <c r="C706" s="81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</row>
    <row r="707" spans="1:20" ht="14.25" customHeight="1" x14ac:dyDescent="0.35">
      <c r="A707" s="81"/>
      <c r="B707" s="81"/>
      <c r="C707" s="81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</row>
    <row r="708" spans="1:20" ht="14.25" customHeight="1" x14ac:dyDescent="0.35">
      <c r="A708" s="81"/>
      <c r="B708" s="81"/>
      <c r="C708" s="81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</row>
    <row r="709" spans="1:20" ht="14.25" customHeight="1" x14ac:dyDescent="0.35">
      <c r="A709" s="81"/>
      <c r="B709" s="81"/>
      <c r="C709" s="81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</row>
    <row r="710" spans="1:20" ht="14.25" customHeight="1" x14ac:dyDescent="0.35">
      <c r="A710" s="81"/>
      <c r="B710" s="81"/>
      <c r="C710" s="81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</row>
    <row r="711" spans="1:20" ht="14.25" customHeight="1" x14ac:dyDescent="0.35">
      <c r="A711" s="81"/>
      <c r="B711" s="81"/>
      <c r="C711" s="81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</row>
    <row r="712" spans="1:20" ht="14.25" customHeight="1" x14ac:dyDescent="0.35">
      <c r="A712" s="81"/>
      <c r="B712" s="81"/>
      <c r="C712" s="81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</row>
    <row r="713" spans="1:20" ht="14.25" customHeight="1" x14ac:dyDescent="0.35">
      <c r="A713" s="81"/>
      <c r="B713" s="81"/>
      <c r="C713" s="81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</row>
    <row r="714" spans="1:20" ht="14.25" customHeight="1" x14ac:dyDescent="0.35">
      <c r="A714" s="81"/>
      <c r="B714" s="81"/>
      <c r="C714" s="81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</row>
    <row r="715" spans="1:20" ht="14.25" customHeight="1" x14ac:dyDescent="0.35">
      <c r="A715" s="81"/>
      <c r="B715" s="81"/>
      <c r="C715" s="81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</row>
    <row r="716" spans="1:20" ht="14.25" customHeight="1" x14ac:dyDescent="0.35">
      <c r="A716" s="81"/>
      <c r="B716" s="81"/>
      <c r="C716" s="81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</row>
    <row r="717" spans="1:20" ht="14.25" customHeight="1" x14ac:dyDescent="0.35">
      <c r="A717" s="81"/>
      <c r="B717" s="81"/>
      <c r="C717" s="81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</row>
    <row r="718" spans="1:20" ht="14.25" customHeight="1" x14ac:dyDescent="0.35">
      <c r="A718" s="81"/>
      <c r="B718" s="81"/>
      <c r="C718" s="81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</row>
    <row r="719" spans="1:20" ht="14.25" customHeight="1" x14ac:dyDescent="0.35">
      <c r="A719" s="81"/>
      <c r="B719" s="81"/>
      <c r="C719" s="81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</row>
    <row r="720" spans="1:20" ht="14.25" customHeight="1" x14ac:dyDescent="0.35">
      <c r="A720" s="81"/>
      <c r="B720" s="81"/>
      <c r="C720" s="81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</row>
    <row r="721" spans="1:20" ht="14.25" customHeight="1" x14ac:dyDescent="0.35">
      <c r="A721" s="81"/>
      <c r="B721" s="81"/>
      <c r="C721" s="81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</row>
    <row r="722" spans="1:20" ht="14.25" customHeight="1" x14ac:dyDescent="0.35">
      <c r="A722" s="81"/>
      <c r="B722" s="81"/>
      <c r="C722" s="81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</row>
    <row r="723" spans="1:20" ht="14.25" customHeight="1" x14ac:dyDescent="0.35">
      <c r="A723" s="81"/>
      <c r="B723" s="81"/>
      <c r="C723" s="81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</row>
    <row r="724" spans="1:20" ht="14.25" customHeight="1" x14ac:dyDescent="0.35">
      <c r="A724" s="81"/>
      <c r="B724" s="81"/>
      <c r="C724" s="81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</row>
    <row r="725" spans="1:20" ht="14.25" customHeight="1" x14ac:dyDescent="0.35">
      <c r="A725" s="81"/>
      <c r="B725" s="81"/>
      <c r="C725" s="81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</row>
    <row r="726" spans="1:20" ht="14.25" customHeight="1" x14ac:dyDescent="0.35">
      <c r="A726" s="81"/>
      <c r="B726" s="81"/>
      <c r="C726" s="81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</row>
    <row r="727" spans="1:20" ht="14.25" customHeight="1" x14ac:dyDescent="0.35">
      <c r="A727" s="81"/>
      <c r="B727" s="81"/>
      <c r="C727" s="81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</row>
    <row r="728" spans="1:20" ht="14.25" customHeight="1" x14ac:dyDescent="0.35">
      <c r="A728" s="81"/>
      <c r="B728" s="81"/>
      <c r="C728" s="81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</row>
    <row r="729" spans="1:20" ht="14.25" customHeight="1" x14ac:dyDescent="0.35">
      <c r="A729" s="81"/>
      <c r="B729" s="81"/>
      <c r="C729" s="81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</row>
    <row r="730" spans="1:20" ht="14.25" customHeight="1" x14ac:dyDescent="0.35">
      <c r="A730" s="81"/>
      <c r="B730" s="81"/>
      <c r="C730" s="81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</row>
    <row r="731" spans="1:20" ht="14.25" customHeight="1" x14ac:dyDescent="0.35">
      <c r="A731" s="81"/>
      <c r="B731" s="81"/>
      <c r="C731" s="81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</row>
    <row r="732" spans="1:20" ht="14.25" customHeight="1" x14ac:dyDescent="0.35">
      <c r="A732" s="81"/>
      <c r="B732" s="81"/>
      <c r="C732" s="81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</row>
    <row r="733" spans="1:20" ht="14.25" customHeight="1" x14ac:dyDescent="0.35">
      <c r="A733" s="81"/>
      <c r="B733" s="81"/>
      <c r="C733" s="81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</row>
    <row r="734" spans="1:20" ht="14.25" customHeight="1" x14ac:dyDescent="0.35">
      <c r="A734" s="81"/>
      <c r="B734" s="81"/>
      <c r="C734" s="81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</row>
    <row r="735" spans="1:20" ht="14.25" customHeight="1" x14ac:dyDescent="0.3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</row>
    <row r="736" spans="1:20" ht="14.25" customHeight="1" x14ac:dyDescent="0.35">
      <c r="A736" s="81"/>
      <c r="B736" s="81"/>
      <c r="C736" s="81"/>
      <c r="D736" s="81"/>
      <c r="E736" s="81"/>
      <c r="F736" s="81"/>
      <c r="G736" s="81"/>
      <c r="H736" s="81"/>
      <c r="I736" s="81"/>
      <c r="J736" s="81"/>
      <c r="K736" s="81"/>
      <c r="L736" s="81"/>
      <c r="M736" s="81"/>
      <c r="N736" s="81"/>
      <c r="O736" s="81"/>
      <c r="P736" s="81"/>
      <c r="Q736" s="81"/>
      <c r="R736" s="81"/>
      <c r="S736" s="81"/>
      <c r="T736" s="81"/>
    </row>
    <row r="737" spans="1:20" ht="14.25" customHeight="1" x14ac:dyDescent="0.35">
      <c r="A737" s="81"/>
      <c r="B737" s="81"/>
      <c r="C737" s="81"/>
      <c r="D737" s="81"/>
      <c r="E737" s="81"/>
      <c r="F737" s="81"/>
      <c r="G737" s="81"/>
      <c r="H737" s="81"/>
      <c r="I737" s="81"/>
      <c r="J737" s="81"/>
      <c r="K737" s="81"/>
      <c r="L737" s="81"/>
      <c r="M737" s="81"/>
      <c r="N737" s="81"/>
      <c r="O737" s="81"/>
      <c r="P737" s="81"/>
      <c r="Q737" s="81"/>
      <c r="R737" s="81"/>
      <c r="S737" s="81"/>
      <c r="T737" s="81"/>
    </row>
    <row r="738" spans="1:20" ht="14.25" customHeight="1" x14ac:dyDescent="0.35">
      <c r="A738" s="81"/>
      <c r="B738" s="81"/>
      <c r="C738" s="81"/>
      <c r="D738" s="81"/>
      <c r="E738" s="81"/>
      <c r="F738" s="81"/>
      <c r="G738" s="81"/>
      <c r="H738" s="81"/>
      <c r="I738" s="81"/>
      <c r="J738" s="81"/>
      <c r="K738" s="81"/>
      <c r="L738" s="81"/>
      <c r="M738" s="81"/>
      <c r="N738" s="81"/>
      <c r="O738" s="81"/>
      <c r="P738" s="81"/>
      <c r="Q738" s="81"/>
      <c r="R738" s="81"/>
      <c r="S738" s="81"/>
      <c r="T738" s="81"/>
    </row>
    <row r="739" spans="1:20" ht="14.25" customHeight="1" x14ac:dyDescent="0.35">
      <c r="A739" s="81"/>
      <c r="B739" s="81"/>
      <c r="C739" s="81"/>
      <c r="D739" s="81"/>
      <c r="E739" s="81"/>
      <c r="F739" s="81"/>
      <c r="G739" s="81"/>
      <c r="H739" s="81"/>
      <c r="I739" s="81"/>
      <c r="J739" s="81"/>
      <c r="K739" s="81"/>
      <c r="L739" s="81"/>
      <c r="M739" s="81"/>
      <c r="N739" s="81"/>
      <c r="O739" s="81"/>
      <c r="P739" s="81"/>
      <c r="Q739" s="81"/>
      <c r="R739" s="81"/>
      <c r="S739" s="81"/>
      <c r="T739" s="81"/>
    </row>
    <row r="740" spans="1:20" ht="14.25" customHeight="1" x14ac:dyDescent="0.35">
      <c r="A740" s="81"/>
      <c r="B740" s="81"/>
      <c r="C740" s="81"/>
      <c r="D740" s="81"/>
      <c r="E740" s="81"/>
      <c r="F740" s="81"/>
      <c r="G740" s="81"/>
      <c r="H740" s="81"/>
      <c r="I740" s="81"/>
      <c r="J740" s="81"/>
      <c r="K740" s="81"/>
      <c r="L740" s="81"/>
      <c r="M740" s="81"/>
      <c r="N740" s="81"/>
      <c r="O740" s="81"/>
      <c r="P740" s="81"/>
      <c r="Q740" s="81"/>
      <c r="R740" s="81"/>
      <c r="S740" s="81"/>
      <c r="T740" s="81"/>
    </row>
    <row r="741" spans="1:20" ht="14.25" customHeight="1" x14ac:dyDescent="0.35">
      <c r="A741" s="81"/>
      <c r="B741" s="81"/>
      <c r="C741" s="81"/>
      <c r="D741" s="81"/>
      <c r="E741" s="81"/>
      <c r="F741" s="81"/>
      <c r="G741" s="81"/>
      <c r="H741" s="81"/>
      <c r="I741" s="81"/>
      <c r="J741" s="81"/>
      <c r="K741" s="81"/>
      <c r="L741" s="81"/>
      <c r="M741" s="81"/>
      <c r="N741" s="81"/>
      <c r="O741" s="81"/>
      <c r="P741" s="81"/>
      <c r="Q741" s="81"/>
      <c r="R741" s="81"/>
      <c r="S741" s="81"/>
      <c r="T741" s="81"/>
    </row>
    <row r="742" spans="1:20" ht="14.25" customHeight="1" x14ac:dyDescent="0.35">
      <c r="A742" s="81"/>
      <c r="B742" s="81"/>
      <c r="C742" s="81"/>
      <c r="D742" s="81"/>
      <c r="E742" s="81"/>
      <c r="F742" s="81"/>
      <c r="G742" s="81"/>
      <c r="H742" s="81"/>
      <c r="I742" s="81"/>
      <c r="J742" s="81"/>
      <c r="K742" s="81"/>
      <c r="L742" s="81"/>
      <c r="M742" s="81"/>
      <c r="N742" s="81"/>
      <c r="O742" s="81"/>
      <c r="P742" s="81"/>
      <c r="Q742" s="81"/>
      <c r="R742" s="81"/>
      <c r="S742" s="81"/>
      <c r="T742" s="81"/>
    </row>
    <row r="743" spans="1:20" ht="14.25" customHeight="1" x14ac:dyDescent="0.35">
      <c r="A743" s="81"/>
      <c r="B743" s="81"/>
      <c r="C743" s="81"/>
      <c r="D743" s="81"/>
      <c r="E743" s="81"/>
      <c r="F743" s="81"/>
      <c r="G743" s="81"/>
      <c r="H743" s="81"/>
      <c r="I743" s="81"/>
      <c r="J743" s="81"/>
      <c r="K743" s="81"/>
      <c r="L743" s="81"/>
      <c r="M743" s="81"/>
      <c r="N743" s="81"/>
      <c r="O743" s="81"/>
      <c r="P743" s="81"/>
      <c r="Q743" s="81"/>
      <c r="R743" s="81"/>
      <c r="S743" s="81"/>
      <c r="T743" s="81"/>
    </row>
    <row r="744" spans="1:20" ht="14.25" customHeight="1" x14ac:dyDescent="0.35">
      <c r="A744" s="81"/>
      <c r="B744" s="81"/>
      <c r="C744" s="81"/>
      <c r="D744" s="81"/>
      <c r="E744" s="81"/>
      <c r="F744" s="81"/>
      <c r="G744" s="81"/>
      <c r="H744" s="81"/>
      <c r="I744" s="81"/>
      <c r="J744" s="81"/>
      <c r="K744" s="81"/>
      <c r="L744" s="81"/>
      <c r="M744" s="81"/>
      <c r="N744" s="81"/>
      <c r="O744" s="81"/>
      <c r="P744" s="81"/>
      <c r="Q744" s="81"/>
      <c r="R744" s="81"/>
      <c r="S744" s="81"/>
      <c r="T744" s="81"/>
    </row>
    <row r="745" spans="1:20" ht="14.25" customHeight="1" x14ac:dyDescent="0.35">
      <c r="A745" s="81"/>
      <c r="B745" s="81"/>
      <c r="C745" s="81"/>
      <c r="D745" s="81"/>
      <c r="E745" s="81"/>
      <c r="F745" s="81"/>
      <c r="G745" s="81"/>
      <c r="H745" s="81"/>
      <c r="I745" s="81"/>
      <c r="J745" s="81"/>
      <c r="K745" s="81"/>
      <c r="L745" s="81"/>
      <c r="M745" s="81"/>
      <c r="N745" s="81"/>
      <c r="O745" s="81"/>
      <c r="P745" s="81"/>
      <c r="Q745" s="81"/>
      <c r="R745" s="81"/>
      <c r="S745" s="81"/>
      <c r="T745" s="81"/>
    </row>
    <row r="746" spans="1:20" ht="14.25" customHeight="1" x14ac:dyDescent="0.35">
      <c r="A746" s="81"/>
      <c r="B746" s="81"/>
      <c r="C746" s="81"/>
      <c r="D746" s="81"/>
      <c r="E746" s="81"/>
      <c r="F746" s="81"/>
      <c r="G746" s="81"/>
      <c r="H746" s="81"/>
      <c r="I746" s="81"/>
      <c r="J746" s="81"/>
      <c r="K746" s="81"/>
      <c r="L746" s="81"/>
      <c r="M746" s="81"/>
      <c r="N746" s="81"/>
      <c r="O746" s="81"/>
      <c r="P746" s="81"/>
      <c r="Q746" s="81"/>
      <c r="R746" s="81"/>
      <c r="S746" s="81"/>
      <c r="T746" s="81"/>
    </row>
    <row r="747" spans="1:20" ht="14.25" customHeight="1" x14ac:dyDescent="0.35">
      <c r="A747" s="81"/>
      <c r="B747" s="81"/>
      <c r="C747" s="81"/>
      <c r="D747" s="81"/>
      <c r="E747" s="81"/>
      <c r="F747" s="81"/>
      <c r="G747" s="81"/>
      <c r="H747" s="81"/>
      <c r="I747" s="81"/>
      <c r="J747" s="81"/>
      <c r="K747" s="81"/>
      <c r="L747" s="81"/>
      <c r="M747" s="81"/>
      <c r="N747" s="81"/>
      <c r="O747" s="81"/>
      <c r="P747" s="81"/>
      <c r="Q747" s="81"/>
      <c r="R747" s="81"/>
      <c r="S747" s="81"/>
      <c r="T747" s="81"/>
    </row>
    <row r="748" spans="1:20" ht="14.25" customHeight="1" x14ac:dyDescent="0.35">
      <c r="A748" s="81"/>
      <c r="B748" s="81"/>
      <c r="C748" s="81"/>
      <c r="D748" s="81"/>
      <c r="E748" s="81"/>
      <c r="F748" s="81"/>
      <c r="G748" s="81"/>
      <c r="H748" s="81"/>
      <c r="I748" s="81"/>
      <c r="J748" s="81"/>
      <c r="K748" s="81"/>
      <c r="L748" s="81"/>
      <c r="M748" s="81"/>
      <c r="N748" s="81"/>
      <c r="O748" s="81"/>
      <c r="P748" s="81"/>
      <c r="Q748" s="81"/>
      <c r="R748" s="81"/>
      <c r="S748" s="81"/>
      <c r="T748" s="81"/>
    </row>
    <row r="749" spans="1:20" ht="14.25" customHeight="1" x14ac:dyDescent="0.35">
      <c r="A749" s="81"/>
      <c r="B749" s="81"/>
      <c r="C749" s="81"/>
      <c r="D749" s="81"/>
      <c r="E749" s="81"/>
      <c r="F749" s="81"/>
      <c r="G749" s="81"/>
      <c r="H749" s="81"/>
      <c r="I749" s="81"/>
      <c r="J749" s="81"/>
      <c r="K749" s="81"/>
      <c r="L749" s="81"/>
      <c r="M749" s="81"/>
      <c r="N749" s="81"/>
      <c r="O749" s="81"/>
      <c r="P749" s="81"/>
      <c r="Q749" s="81"/>
      <c r="R749" s="81"/>
      <c r="S749" s="81"/>
      <c r="T749" s="81"/>
    </row>
    <row r="750" spans="1:20" ht="14.25" customHeight="1" x14ac:dyDescent="0.35">
      <c r="A750" s="81"/>
      <c r="B750" s="81"/>
      <c r="C750" s="81"/>
      <c r="D750" s="81"/>
      <c r="E750" s="81"/>
      <c r="F750" s="81"/>
      <c r="G750" s="81"/>
      <c r="H750" s="81"/>
      <c r="I750" s="81"/>
      <c r="J750" s="81"/>
      <c r="K750" s="81"/>
      <c r="L750" s="81"/>
      <c r="M750" s="81"/>
      <c r="N750" s="81"/>
      <c r="O750" s="81"/>
      <c r="P750" s="81"/>
      <c r="Q750" s="81"/>
      <c r="R750" s="81"/>
      <c r="S750" s="81"/>
      <c r="T750" s="81"/>
    </row>
    <row r="751" spans="1:20" ht="14.25" customHeight="1" x14ac:dyDescent="0.35">
      <c r="A751" s="81"/>
      <c r="B751" s="81"/>
      <c r="C751" s="81"/>
      <c r="D751" s="81"/>
      <c r="E751" s="81"/>
      <c r="F751" s="81"/>
      <c r="G751" s="81"/>
      <c r="H751" s="81"/>
      <c r="I751" s="81"/>
      <c r="J751" s="81"/>
      <c r="K751" s="81"/>
      <c r="L751" s="81"/>
      <c r="M751" s="81"/>
      <c r="N751" s="81"/>
      <c r="O751" s="81"/>
      <c r="P751" s="81"/>
      <c r="Q751" s="81"/>
      <c r="R751" s="81"/>
      <c r="S751" s="81"/>
      <c r="T751" s="81"/>
    </row>
    <row r="752" spans="1:20" ht="14.25" customHeight="1" x14ac:dyDescent="0.35">
      <c r="A752" s="81"/>
      <c r="B752" s="81"/>
      <c r="C752" s="81"/>
      <c r="D752" s="81"/>
      <c r="E752" s="81"/>
      <c r="F752" s="81"/>
      <c r="G752" s="81"/>
      <c r="H752" s="81"/>
      <c r="I752" s="81"/>
      <c r="J752" s="81"/>
      <c r="K752" s="81"/>
      <c r="L752" s="81"/>
      <c r="M752" s="81"/>
      <c r="N752" s="81"/>
      <c r="O752" s="81"/>
      <c r="P752" s="81"/>
      <c r="Q752" s="81"/>
      <c r="R752" s="81"/>
      <c r="S752" s="81"/>
      <c r="T752" s="81"/>
    </row>
    <row r="753" spans="1:20" ht="14.25" customHeight="1" x14ac:dyDescent="0.35">
      <c r="A753" s="81"/>
      <c r="B753" s="81"/>
      <c r="C753" s="81"/>
      <c r="D753" s="81"/>
      <c r="E753" s="81"/>
      <c r="F753" s="81"/>
      <c r="G753" s="81"/>
      <c r="H753" s="81"/>
      <c r="I753" s="81"/>
      <c r="J753" s="81"/>
      <c r="K753" s="81"/>
      <c r="L753" s="81"/>
      <c r="M753" s="81"/>
      <c r="N753" s="81"/>
      <c r="O753" s="81"/>
      <c r="P753" s="81"/>
      <c r="Q753" s="81"/>
      <c r="R753" s="81"/>
      <c r="S753" s="81"/>
      <c r="T753" s="81"/>
    </row>
    <row r="754" spans="1:20" ht="14.25" customHeight="1" x14ac:dyDescent="0.35">
      <c r="A754" s="81"/>
      <c r="B754" s="81"/>
      <c r="C754" s="81"/>
      <c r="D754" s="81"/>
      <c r="E754" s="81"/>
      <c r="F754" s="81"/>
      <c r="G754" s="81"/>
      <c r="H754" s="81"/>
      <c r="I754" s="81"/>
      <c r="J754" s="81"/>
      <c r="K754" s="81"/>
      <c r="L754" s="81"/>
      <c r="M754" s="81"/>
      <c r="N754" s="81"/>
      <c r="O754" s="81"/>
      <c r="P754" s="81"/>
      <c r="Q754" s="81"/>
      <c r="R754" s="81"/>
      <c r="S754" s="81"/>
      <c r="T754" s="81"/>
    </row>
    <row r="755" spans="1:20" ht="14.25" customHeight="1" x14ac:dyDescent="0.35">
      <c r="A755" s="81"/>
      <c r="B755" s="81"/>
      <c r="C755" s="81"/>
      <c r="D755" s="81"/>
      <c r="E755" s="81"/>
      <c r="F755" s="81"/>
      <c r="G755" s="81"/>
      <c r="H755" s="81"/>
      <c r="I755" s="81"/>
      <c r="J755" s="81"/>
      <c r="K755" s="81"/>
      <c r="L755" s="81"/>
      <c r="M755" s="81"/>
      <c r="N755" s="81"/>
      <c r="O755" s="81"/>
      <c r="P755" s="81"/>
      <c r="Q755" s="81"/>
      <c r="R755" s="81"/>
      <c r="S755" s="81"/>
      <c r="T755" s="81"/>
    </row>
    <row r="756" spans="1:20" ht="14.25" customHeight="1" x14ac:dyDescent="0.35">
      <c r="A756" s="81"/>
      <c r="B756" s="81"/>
      <c r="C756" s="81"/>
      <c r="D756" s="81"/>
      <c r="E756" s="81"/>
      <c r="F756" s="81"/>
      <c r="G756" s="81"/>
      <c r="H756" s="81"/>
      <c r="I756" s="81"/>
      <c r="J756" s="81"/>
      <c r="K756" s="81"/>
      <c r="L756" s="81"/>
      <c r="M756" s="81"/>
      <c r="N756" s="81"/>
      <c r="O756" s="81"/>
      <c r="P756" s="81"/>
      <c r="Q756" s="81"/>
      <c r="R756" s="81"/>
      <c r="S756" s="81"/>
      <c r="T756" s="81"/>
    </row>
    <row r="757" spans="1:20" ht="14.25" customHeight="1" x14ac:dyDescent="0.35">
      <c r="A757" s="81"/>
      <c r="B757" s="81"/>
      <c r="C757" s="81"/>
      <c r="D757" s="81"/>
      <c r="E757" s="81"/>
      <c r="F757" s="81"/>
      <c r="G757" s="81"/>
      <c r="H757" s="81"/>
      <c r="I757" s="81"/>
      <c r="J757" s="81"/>
      <c r="K757" s="81"/>
      <c r="L757" s="81"/>
      <c r="M757" s="81"/>
      <c r="N757" s="81"/>
      <c r="O757" s="81"/>
      <c r="P757" s="81"/>
      <c r="Q757" s="81"/>
      <c r="R757" s="81"/>
      <c r="S757" s="81"/>
      <c r="T757" s="81"/>
    </row>
    <row r="758" spans="1:20" ht="14.25" customHeight="1" x14ac:dyDescent="0.35">
      <c r="A758" s="81"/>
      <c r="B758" s="81"/>
      <c r="C758" s="81"/>
      <c r="D758" s="81"/>
      <c r="E758" s="81"/>
      <c r="F758" s="81"/>
      <c r="G758" s="81"/>
      <c r="H758" s="81"/>
      <c r="I758" s="81"/>
      <c r="J758" s="81"/>
      <c r="K758" s="81"/>
      <c r="L758" s="81"/>
      <c r="M758" s="81"/>
      <c r="N758" s="81"/>
      <c r="O758" s="81"/>
      <c r="P758" s="81"/>
      <c r="Q758" s="81"/>
      <c r="R758" s="81"/>
      <c r="S758" s="81"/>
      <c r="T758" s="81"/>
    </row>
    <row r="759" spans="1:20" ht="14.25" customHeight="1" x14ac:dyDescent="0.35">
      <c r="A759" s="81"/>
      <c r="B759" s="81"/>
      <c r="C759" s="81"/>
      <c r="D759" s="81"/>
      <c r="E759" s="81"/>
      <c r="F759" s="81"/>
      <c r="G759" s="81"/>
      <c r="H759" s="81"/>
      <c r="I759" s="81"/>
      <c r="J759" s="81"/>
      <c r="K759" s="81"/>
      <c r="L759" s="81"/>
      <c r="M759" s="81"/>
      <c r="N759" s="81"/>
      <c r="O759" s="81"/>
      <c r="P759" s="81"/>
      <c r="Q759" s="81"/>
      <c r="R759" s="81"/>
      <c r="S759" s="81"/>
      <c r="T759" s="81"/>
    </row>
    <row r="760" spans="1:20" ht="14.25" customHeight="1" x14ac:dyDescent="0.35">
      <c r="A760" s="81"/>
      <c r="B760" s="81"/>
      <c r="C760" s="81"/>
      <c r="D760" s="81"/>
      <c r="E760" s="81"/>
      <c r="F760" s="81"/>
      <c r="G760" s="81"/>
      <c r="H760" s="81"/>
      <c r="I760" s="81"/>
      <c r="J760" s="81"/>
      <c r="K760" s="81"/>
      <c r="L760" s="81"/>
      <c r="M760" s="81"/>
      <c r="N760" s="81"/>
      <c r="O760" s="81"/>
      <c r="P760" s="81"/>
      <c r="Q760" s="81"/>
      <c r="R760" s="81"/>
      <c r="S760" s="81"/>
      <c r="T760" s="81"/>
    </row>
    <row r="761" spans="1:20" ht="14.25" customHeight="1" x14ac:dyDescent="0.35">
      <c r="A761" s="81"/>
      <c r="B761" s="81"/>
      <c r="C761" s="81"/>
      <c r="D761" s="81"/>
      <c r="E761" s="81"/>
      <c r="F761" s="81"/>
      <c r="G761" s="81"/>
      <c r="H761" s="81"/>
      <c r="I761" s="81"/>
      <c r="J761" s="81"/>
      <c r="K761" s="81"/>
      <c r="L761" s="81"/>
      <c r="M761" s="81"/>
      <c r="N761" s="81"/>
      <c r="O761" s="81"/>
      <c r="P761" s="81"/>
      <c r="Q761" s="81"/>
      <c r="R761" s="81"/>
      <c r="S761" s="81"/>
      <c r="T761" s="81"/>
    </row>
    <row r="762" spans="1:20" ht="14.25" customHeight="1" x14ac:dyDescent="0.35">
      <c r="A762" s="81"/>
      <c r="B762" s="81"/>
      <c r="C762" s="81"/>
      <c r="D762" s="81"/>
      <c r="E762" s="81"/>
      <c r="F762" s="81"/>
      <c r="G762" s="81"/>
      <c r="H762" s="81"/>
      <c r="I762" s="81"/>
      <c r="J762" s="81"/>
      <c r="K762" s="81"/>
      <c r="L762" s="81"/>
      <c r="M762" s="81"/>
      <c r="N762" s="81"/>
      <c r="O762" s="81"/>
      <c r="P762" s="81"/>
      <c r="Q762" s="81"/>
      <c r="R762" s="81"/>
      <c r="S762" s="81"/>
      <c r="T762" s="81"/>
    </row>
    <row r="763" spans="1:20" ht="14.25" customHeight="1" x14ac:dyDescent="0.35">
      <c r="A763" s="81"/>
      <c r="B763" s="81"/>
      <c r="C763" s="81"/>
      <c r="D763" s="81"/>
      <c r="E763" s="81"/>
      <c r="F763" s="81"/>
      <c r="G763" s="81"/>
      <c r="H763" s="81"/>
      <c r="I763" s="81"/>
      <c r="J763" s="81"/>
      <c r="K763" s="81"/>
      <c r="L763" s="81"/>
      <c r="M763" s="81"/>
      <c r="N763" s="81"/>
      <c r="O763" s="81"/>
      <c r="P763" s="81"/>
      <c r="Q763" s="81"/>
      <c r="R763" s="81"/>
      <c r="S763" s="81"/>
      <c r="T763" s="81"/>
    </row>
    <row r="764" spans="1:20" ht="14.25" customHeight="1" x14ac:dyDescent="0.35">
      <c r="A764" s="81"/>
      <c r="B764" s="81"/>
      <c r="C764" s="81"/>
      <c r="D764" s="81"/>
      <c r="E764" s="81"/>
      <c r="F764" s="81"/>
      <c r="G764" s="81"/>
      <c r="H764" s="81"/>
      <c r="I764" s="81"/>
      <c r="J764" s="81"/>
      <c r="K764" s="81"/>
      <c r="L764" s="81"/>
      <c r="M764" s="81"/>
      <c r="N764" s="81"/>
      <c r="O764" s="81"/>
      <c r="P764" s="81"/>
      <c r="Q764" s="81"/>
      <c r="R764" s="81"/>
      <c r="S764" s="81"/>
      <c r="T764" s="81"/>
    </row>
    <row r="765" spans="1:20" ht="14.25" customHeight="1" x14ac:dyDescent="0.35">
      <c r="A765" s="81"/>
      <c r="B765" s="81"/>
      <c r="C765" s="81"/>
      <c r="D765" s="81"/>
      <c r="E765" s="81"/>
      <c r="F765" s="81"/>
      <c r="G765" s="81"/>
      <c r="H765" s="81"/>
      <c r="I765" s="81"/>
      <c r="J765" s="81"/>
      <c r="K765" s="81"/>
      <c r="L765" s="81"/>
      <c r="M765" s="81"/>
      <c r="N765" s="81"/>
      <c r="O765" s="81"/>
      <c r="P765" s="81"/>
      <c r="Q765" s="81"/>
      <c r="R765" s="81"/>
      <c r="S765" s="81"/>
      <c r="T765" s="81"/>
    </row>
    <row r="766" spans="1:20" ht="14.25" customHeight="1" x14ac:dyDescent="0.35">
      <c r="A766" s="81"/>
      <c r="B766" s="81"/>
      <c r="C766" s="81"/>
      <c r="D766" s="81"/>
      <c r="E766" s="81"/>
      <c r="F766" s="81"/>
      <c r="G766" s="81"/>
      <c r="H766" s="81"/>
      <c r="I766" s="81"/>
      <c r="J766" s="81"/>
      <c r="K766" s="81"/>
      <c r="L766" s="81"/>
      <c r="M766" s="81"/>
      <c r="N766" s="81"/>
      <c r="O766" s="81"/>
      <c r="P766" s="81"/>
      <c r="Q766" s="81"/>
      <c r="R766" s="81"/>
      <c r="S766" s="81"/>
      <c r="T766" s="81"/>
    </row>
    <row r="767" spans="1:20" ht="14.25" customHeight="1" x14ac:dyDescent="0.35">
      <c r="A767" s="81"/>
      <c r="B767" s="81"/>
      <c r="C767" s="81"/>
      <c r="D767" s="81"/>
      <c r="E767" s="81"/>
      <c r="F767" s="81"/>
      <c r="G767" s="81"/>
      <c r="H767" s="81"/>
      <c r="I767" s="81"/>
      <c r="J767" s="81"/>
      <c r="K767" s="81"/>
      <c r="L767" s="81"/>
      <c r="M767" s="81"/>
      <c r="N767" s="81"/>
      <c r="O767" s="81"/>
      <c r="P767" s="81"/>
      <c r="Q767" s="81"/>
      <c r="R767" s="81"/>
      <c r="S767" s="81"/>
      <c r="T767" s="81"/>
    </row>
    <row r="768" spans="1:20" ht="14.25" customHeight="1" x14ac:dyDescent="0.35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  <c r="Q768" s="81"/>
      <c r="R768" s="81"/>
      <c r="S768" s="81"/>
      <c r="T768" s="81"/>
    </row>
    <row r="769" spans="1:20" ht="14.25" customHeight="1" x14ac:dyDescent="0.35">
      <c r="A769" s="81"/>
      <c r="B769" s="81"/>
      <c r="C769" s="81"/>
      <c r="D769" s="81"/>
      <c r="E769" s="81"/>
      <c r="F769" s="81"/>
      <c r="G769" s="81"/>
      <c r="H769" s="81"/>
      <c r="I769" s="81"/>
      <c r="J769" s="81"/>
      <c r="K769" s="81"/>
      <c r="L769" s="81"/>
      <c r="M769" s="81"/>
      <c r="N769" s="81"/>
      <c r="O769" s="81"/>
      <c r="P769" s="81"/>
      <c r="Q769" s="81"/>
      <c r="R769" s="81"/>
      <c r="S769" s="81"/>
      <c r="T769" s="81"/>
    </row>
    <row r="770" spans="1:20" ht="14.25" customHeight="1" x14ac:dyDescent="0.35">
      <c r="A770" s="81"/>
      <c r="B770" s="81"/>
      <c r="C770" s="81"/>
      <c r="D770" s="81"/>
      <c r="E770" s="81"/>
      <c r="F770" s="81"/>
      <c r="G770" s="81"/>
      <c r="H770" s="81"/>
      <c r="I770" s="81"/>
      <c r="J770" s="81"/>
      <c r="K770" s="81"/>
      <c r="L770" s="81"/>
      <c r="M770" s="81"/>
      <c r="N770" s="81"/>
      <c r="O770" s="81"/>
      <c r="P770" s="81"/>
      <c r="Q770" s="81"/>
      <c r="R770" s="81"/>
      <c r="S770" s="81"/>
      <c r="T770" s="81"/>
    </row>
    <row r="771" spans="1:20" ht="14.25" customHeight="1" x14ac:dyDescent="0.35">
      <c r="A771" s="81"/>
      <c r="B771" s="81"/>
      <c r="C771" s="81"/>
      <c r="D771" s="81"/>
      <c r="E771" s="81"/>
      <c r="F771" s="81"/>
      <c r="G771" s="81"/>
      <c r="H771" s="81"/>
      <c r="I771" s="81"/>
      <c r="J771" s="81"/>
      <c r="K771" s="81"/>
      <c r="L771" s="81"/>
      <c r="M771" s="81"/>
      <c r="N771" s="81"/>
      <c r="O771" s="81"/>
      <c r="P771" s="81"/>
      <c r="Q771" s="81"/>
      <c r="R771" s="81"/>
      <c r="S771" s="81"/>
      <c r="T771" s="81"/>
    </row>
    <row r="772" spans="1:20" ht="14.25" customHeight="1" x14ac:dyDescent="0.35">
      <c r="A772" s="81"/>
      <c r="B772" s="81"/>
      <c r="C772" s="81"/>
      <c r="D772" s="81"/>
      <c r="E772" s="81"/>
      <c r="F772" s="81"/>
      <c r="G772" s="81"/>
      <c r="H772" s="81"/>
      <c r="I772" s="81"/>
      <c r="J772" s="81"/>
      <c r="K772" s="81"/>
      <c r="L772" s="81"/>
      <c r="M772" s="81"/>
      <c r="N772" s="81"/>
      <c r="O772" s="81"/>
      <c r="P772" s="81"/>
      <c r="Q772" s="81"/>
      <c r="R772" s="81"/>
      <c r="S772" s="81"/>
      <c r="T772" s="81"/>
    </row>
    <row r="773" spans="1:20" ht="14.25" customHeight="1" x14ac:dyDescent="0.35">
      <c r="A773" s="81"/>
      <c r="B773" s="81"/>
      <c r="C773" s="81"/>
      <c r="D773" s="81"/>
      <c r="E773" s="81"/>
      <c r="F773" s="81"/>
      <c r="G773" s="81"/>
      <c r="H773" s="81"/>
      <c r="I773" s="81"/>
      <c r="J773" s="81"/>
      <c r="K773" s="81"/>
      <c r="L773" s="81"/>
      <c r="M773" s="81"/>
      <c r="N773" s="81"/>
      <c r="O773" s="81"/>
      <c r="P773" s="81"/>
      <c r="Q773" s="81"/>
      <c r="R773" s="81"/>
      <c r="S773" s="81"/>
      <c r="T773" s="81"/>
    </row>
    <row r="774" spans="1:20" ht="14.25" customHeight="1" x14ac:dyDescent="0.35">
      <c r="A774" s="81"/>
      <c r="B774" s="81"/>
      <c r="C774" s="81"/>
      <c r="D774" s="81"/>
      <c r="E774" s="81"/>
      <c r="F774" s="81"/>
      <c r="G774" s="81"/>
      <c r="H774" s="81"/>
      <c r="I774" s="81"/>
      <c r="J774" s="81"/>
      <c r="K774" s="81"/>
      <c r="L774" s="81"/>
      <c r="M774" s="81"/>
      <c r="N774" s="81"/>
      <c r="O774" s="81"/>
      <c r="P774" s="81"/>
      <c r="Q774" s="81"/>
      <c r="R774" s="81"/>
      <c r="S774" s="81"/>
      <c r="T774" s="81"/>
    </row>
    <row r="775" spans="1:20" ht="14.25" customHeight="1" x14ac:dyDescent="0.35">
      <c r="A775" s="81"/>
      <c r="B775" s="81"/>
      <c r="C775" s="81"/>
      <c r="D775" s="81"/>
      <c r="E775" s="81"/>
      <c r="F775" s="81"/>
      <c r="G775" s="81"/>
      <c r="H775" s="81"/>
      <c r="I775" s="81"/>
      <c r="J775" s="81"/>
      <c r="K775" s="81"/>
      <c r="L775" s="81"/>
      <c r="M775" s="81"/>
      <c r="N775" s="81"/>
      <c r="O775" s="81"/>
      <c r="P775" s="81"/>
      <c r="Q775" s="81"/>
      <c r="R775" s="81"/>
      <c r="S775" s="81"/>
      <c r="T775" s="81"/>
    </row>
    <row r="776" spans="1:20" ht="14.25" customHeight="1" x14ac:dyDescent="0.35">
      <c r="A776" s="81"/>
      <c r="B776" s="81"/>
      <c r="C776" s="81"/>
      <c r="D776" s="81"/>
      <c r="E776" s="81"/>
      <c r="F776" s="81"/>
      <c r="G776" s="81"/>
      <c r="H776" s="81"/>
      <c r="I776" s="81"/>
      <c r="J776" s="81"/>
      <c r="K776" s="81"/>
      <c r="L776" s="81"/>
      <c r="M776" s="81"/>
      <c r="N776" s="81"/>
      <c r="O776" s="81"/>
      <c r="P776" s="81"/>
      <c r="Q776" s="81"/>
      <c r="R776" s="81"/>
      <c r="S776" s="81"/>
      <c r="T776" s="81"/>
    </row>
    <row r="777" spans="1:20" ht="14.25" customHeight="1" x14ac:dyDescent="0.35">
      <c r="A777" s="81"/>
      <c r="B777" s="81"/>
      <c r="C777" s="81"/>
      <c r="D777" s="81"/>
      <c r="E777" s="81"/>
      <c r="F777" s="81"/>
      <c r="G777" s="81"/>
      <c r="H777" s="81"/>
      <c r="I777" s="81"/>
      <c r="J777" s="81"/>
      <c r="K777" s="81"/>
      <c r="L777" s="81"/>
      <c r="M777" s="81"/>
      <c r="N777" s="81"/>
      <c r="O777" s="81"/>
      <c r="P777" s="81"/>
      <c r="Q777" s="81"/>
      <c r="R777" s="81"/>
      <c r="S777" s="81"/>
      <c r="T777" s="81"/>
    </row>
    <row r="778" spans="1:20" ht="14.25" customHeight="1" x14ac:dyDescent="0.35">
      <c r="A778" s="81"/>
      <c r="B778" s="81"/>
      <c r="C778" s="81"/>
      <c r="D778" s="81"/>
      <c r="E778" s="81"/>
      <c r="F778" s="81"/>
      <c r="G778" s="81"/>
      <c r="H778" s="81"/>
      <c r="I778" s="81"/>
      <c r="J778" s="81"/>
      <c r="K778" s="81"/>
      <c r="L778" s="81"/>
      <c r="M778" s="81"/>
      <c r="N778" s="81"/>
      <c r="O778" s="81"/>
      <c r="P778" s="81"/>
      <c r="Q778" s="81"/>
      <c r="R778" s="81"/>
      <c r="S778" s="81"/>
      <c r="T778" s="81"/>
    </row>
    <row r="779" spans="1:20" ht="14.25" customHeight="1" x14ac:dyDescent="0.35">
      <c r="A779" s="81"/>
      <c r="B779" s="81"/>
      <c r="C779" s="81"/>
      <c r="D779" s="81"/>
      <c r="E779" s="81"/>
      <c r="F779" s="81"/>
      <c r="G779" s="81"/>
      <c r="H779" s="81"/>
      <c r="I779" s="81"/>
      <c r="J779" s="81"/>
      <c r="K779" s="81"/>
      <c r="L779" s="81"/>
      <c r="M779" s="81"/>
      <c r="N779" s="81"/>
      <c r="O779" s="81"/>
      <c r="P779" s="81"/>
      <c r="Q779" s="81"/>
      <c r="R779" s="81"/>
      <c r="S779" s="81"/>
      <c r="T779" s="81"/>
    </row>
    <row r="780" spans="1:20" ht="14.25" customHeight="1" x14ac:dyDescent="0.35">
      <c r="A780" s="81"/>
      <c r="B780" s="81"/>
      <c r="C780" s="81"/>
      <c r="D780" s="81"/>
      <c r="E780" s="81"/>
      <c r="F780" s="81"/>
      <c r="G780" s="81"/>
      <c r="H780" s="81"/>
      <c r="I780" s="81"/>
      <c r="J780" s="81"/>
      <c r="K780" s="81"/>
      <c r="L780" s="81"/>
      <c r="M780" s="81"/>
      <c r="N780" s="81"/>
      <c r="O780" s="81"/>
      <c r="P780" s="81"/>
      <c r="Q780" s="81"/>
      <c r="R780" s="81"/>
      <c r="S780" s="81"/>
      <c r="T780" s="81"/>
    </row>
    <row r="781" spans="1:20" ht="14.25" customHeight="1" x14ac:dyDescent="0.35">
      <c r="A781" s="81"/>
      <c r="B781" s="81"/>
      <c r="C781" s="81"/>
      <c r="D781" s="81"/>
      <c r="E781" s="81"/>
      <c r="F781" s="81"/>
      <c r="G781" s="81"/>
      <c r="H781" s="81"/>
      <c r="I781" s="81"/>
      <c r="J781" s="81"/>
      <c r="K781" s="81"/>
      <c r="L781" s="81"/>
      <c r="M781" s="81"/>
      <c r="N781" s="81"/>
      <c r="O781" s="81"/>
      <c r="P781" s="81"/>
      <c r="Q781" s="81"/>
      <c r="R781" s="81"/>
      <c r="S781" s="81"/>
      <c r="T781" s="81"/>
    </row>
    <row r="782" spans="1:20" ht="14.25" customHeight="1" x14ac:dyDescent="0.35">
      <c r="A782" s="81"/>
      <c r="B782" s="81"/>
      <c r="C782" s="81"/>
      <c r="D782" s="81"/>
      <c r="E782" s="81"/>
      <c r="F782" s="81"/>
      <c r="G782" s="81"/>
      <c r="H782" s="81"/>
      <c r="I782" s="81"/>
      <c r="J782" s="81"/>
      <c r="K782" s="81"/>
      <c r="L782" s="81"/>
      <c r="M782" s="81"/>
      <c r="N782" s="81"/>
      <c r="O782" s="81"/>
      <c r="P782" s="81"/>
      <c r="Q782" s="81"/>
      <c r="R782" s="81"/>
      <c r="S782" s="81"/>
      <c r="T782" s="81"/>
    </row>
    <row r="783" spans="1:20" ht="14.25" customHeight="1" x14ac:dyDescent="0.35">
      <c r="A783" s="81"/>
      <c r="B783" s="81"/>
      <c r="C783" s="81"/>
      <c r="D783" s="81"/>
      <c r="E783" s="81"/>
      <c r="F783" s="81"/>
      <c r="G783" s="81"/>
      <c r="H783" s="81"/>
      <c r="I783" s="81"/>
      <c r="J783" s="81"/>
      <c r="K783" s="81"/>
      <c r="L783" s="81"/>
      <c r="M783" s="81"/>
      <c r="N783" s="81"/>
      <c r="O783" s="81"/>
      <c r="P783" s="81"/>
      <c r="Q783" s="81"/>
      <c r="R783" s="81"/>
      <c r="S783" s="81"/>
      <c r="T783" s="81"/>
    </row>
    <row r="784" spans="1:20" ht="14.25" customHeight="1" x14ac:dyDescent="0.35">
      <c r="A784" s="81"/>
      <c r="B784" s="81"/>
      <c r="C784" s="81"/>
      <c r="D784" s="81"/>
      <c r="E784" s="81"/>
      <c r="F784" s="81"/>
      <c r="G784" s="81"/>
      <c r="H784" s="81"/>
      <c r="I784" s="81"/>
      <c r="J784" s="81"/>
      <c r="K784" s="81"/>
      <c r="L784" s="81"/>
      <c r="M784" s="81"/>
      <c r="N784" s="81"/>
      <c r="O784" s="81"/>
      <c r="P784" s="81"/>
      <c r="Q784" s="81"/>
      <c r="R784" s="81"/>
      <c r="S784" s="81"/>
      <c r="T784" s="81"/>
    </row>
    <row r="785" spans="1:20" ht="14.25" customHeight="1" x14ac:dyDescent="0.35">
      <c r="A785" s="81"/>
      <c r="B785" s="81"/>
      <c r="C785" s="81"/>
      <c r="D785" s="81"/>
      <c r="E785" s="81"/>
      <c r="F785" s="81"/>
      <c r="G785" s="81"/>
      <c r="H785" s="81"/>
      <c r="I785" s="81"/>
      <c r="J785" s="81"/>
      <c r="K785" s="81"/>
      <c r="L785" s="81"/>
      <c r="M785" s="81"/>
      <c r="N785" s="81"/>
      <c r="O785" s="81"/>
      <c r="P785" s="81"/>
      <c r="Q785" s="81"/>
      <c r="R785" s="81"/>
      <c r="S785" s="81"/>
      <c r="T785" s="81"/>
    </row>
    <row r="786" spans="1:20" ht="14.25" customHeight="1" x14ac:dyDescent="0.35">
      <c r="A786" s="81"/>
      <c r="B786" s="81"/>
      <c r="C786" s="81"/>
      <c r="D786" s="81"/>
      <c r="E786" s="81"/>
      <c r="F786" s="81"/>
      <c r="G786" s="81"/>
      <c r="H786" s="81"/>
      <c r="I786" s="81"/>
      <c r="J786" s="81"/>
      <c r="K786" s="81"/>
      <c r="L786" s="81"/>
      <c r="M786" s="81"/>
      <c r="N786" s="81"/>
      <c r="O786" s="81"/>
      <c r="P786" s="81"/>
      <c r="Q786" s="81"/>
      <c r="R786" s="81"/>
      <c r="S786" s="81"/>
      <c r="T786" s="81"/>
    </row>
    <row r="787" spans="1:20" ht="14.25" customHeight="1" x14ac:dyDescent="0.35">
      <c r="A787" s="81"/>
      <c r="B787" s="81"/>
      <c r="C787" s="81"/>
      <c r="D787" s="81"/>
      <c r="E787" s="81"/>
      <c r="F787" s="81"/>
      <c r="G787" s="81"/>
      <c r="H787" s="81"/>
      <c r="I787" s="81"/>
      <c r="J787" s="81"/>
      <c r="K787" s="81"/>
      <c r="L787" s="81"/>
      <c r="M787" s="81"/>
      <c r="N787" s="81"/>
      <c r="O787" s="81"/>
      <c r="P787" s="81"/>
      <c r="Q787" s="81"/>
      <c r="R787" s="81"/>
      <c r="S787" s="81"/>
      <c r="T787" s="81"/>
    </row>
    <row r="788" spans="1:20" ht="14.25" customHeight="1" x14ac:dyDescent="0.35">
      <c r="A788" s="81"/>
      <c r="B788" s="81"/>
      <c r="C788" s="81"/>
      <c r="D788" s="81"/>
      <c r="E788" s="81"/>
      <c r="F788" s="81"/>
      <c r="G788" s="81"/>
      <c r="H788" s="81"/>
      <c r="I788" s="81"/>
      <c r="J788" s="81"/>
      <c r="K788" s="81"/>
      <c r="L788" s="81"/>
      <c r="M788" s="81"/>
      <c r="N788" s="81"/>
      <c r="O788" s="81"/>
      <c r="P788" s="81"/>
      <c r="Q788" s="81"/>
      <c r="R788" s="81"/>
      <c r="S788" s="81"/>
      <c r="T788" s="81"/>
    </row>
    <row r="789" spans="1:20" ht="14.25" customHeight="1" x14ac:dyDescent="0.35">
      <c r="A789" s="81"/>
      <c r="B789" s="81"/>
      <c r="C789" s="81"/>
      <c r="D789" s="81"/>
      <c r="E789" s="81"/>
      <c r="F789" s="81"/>
      <c r="G789" s="81"/>
      <c r="H789" s="81"/>
      <c r="I789" s="81"/>
      <c r="J789" s="81"/>
      <c r="K789" s="81"/>
      <c r="L789" s="81"/>
      <c r="M789" s="81"/>
      <c r="N789" s="81"/>
      <c r="O789" s="81"/>
      <c r="P789" s="81"/>
      <c r="Q789" s="81"/>
      <c r="R789" s="81"/>
      <c r="S789" s="81"/>
      <c r="T789" s="81"/>
    </row>
    <row r="790" spans="1:20" ht="14.25" customHeight="1" x14ac:dyDescent="0.35">
      <c r="A790" s="81"/>
      <c r="B790" s="81"/>
      <c r="C790" s="81"/>
      <c r="D790" s="81"/>
      <c r="E790" s="81"/>
      <c r="F790" s="81"/>
      <c r="G790" s="81"/>
      <c r="H790" s="81"/>
      <c r="I790" s="81"/>
      <c r="J790" s="81"/>
      <c r="K790" s="81"/>
      <c r="L790" s="81"/>
      <c r="M790" s="81"/>
      <c r="N790" s="81"/>
      <c r="O790" s="81"/>
      <c r="P790" s="81"/>
      <c r="Q790" s="81"/>
      <c r="R790" s="81"/>
      <c r="S790" s="81"/>
      <c r="T790" s="81"/>
    </row>
    <row r="791" spans="1:20" ht="14.25" customHeight="1" x14ac:dyDescent="0.35">
      <c r="A791" s="81"/>
      <c r="B791" s="81"/>
      <c r="C791" s="81"/>
      <c r="D791" s="81"/>
      <c r="E791" s="81"/>
      <c r="F791" s="81"/>
      <c r="G791" s="81"/>
      <c r="H791" s="81"/>
      <c r="I791" s="81"/>
      <c r="J791" s="81"/>
      <c r="K791" s="81"/>
      <c r="L791" s="81"/>
      <c r="M791" s="81"/>
      <c r="N791" s="81"/>
      <c r="O791" s="81"/>
      <c r="P791" s="81"/>
      <c r="Q791" s="81"/>
      <c r="R791" s="81"/>
      <c r="S791" s="81"/>
      <c r="T791" s="81"/>
    </row>
    <row r="792" spans="1:20" ht="14.25" customHeight="1" x14ac:dyDescent="0.35">
      <c r="A792" s="81"/>
      <c r="B792" s="81"/>
      <c r="C792" s="81"/>
      <c r="D792" s="81"/>
      <c r="E792" s="81"/>
      <c r="F792" s="81"/>
      <c r="G792" s="81"/>
      <c r="H792" s="81"/>
      <c r="I792" s="81"/>
      <c r="J792" s="81"/>
      <c r="K792" s="81"/>
      <c r="L792" s="81"/>
      <c r="M792" s="81"/>
      <c r="N792" s="81"/>
      <c r="O792" s="81"/>
      <c r="P792" s="81"/>
      <c r="Q792" s="81"/>
      <c r="R792" s="81"/>
      <c r="S792" s="81"/>
      <c r="T792" s="81"/>
    </row>
    <row r="793" spans="1:20" ht="14.25" customHeight="1" x14ac:dyDescent="0.35">
      <c r="A793" s="81"/>
      <c r="B793" s="81"/>
      <c r="C793" s="81"/>
      <c r="D793" s="81"/>
      <c r="E793" s="81"/>
      <c r="F793" s="81"/>
      <c r="G793" s="81"/>
      <c r="H793" s="81"/>
      <c r="I793" s="81"/>
      <c r="J793" s="81"/>
      <c r="K793" s="81"/>
      <c r="L793" s="81"/>
      <c r="M793" s="81"/>
      <c r="N793" s="81"/>
      <c r="O793" s="81"/>
      <c r="P793" s="81"/>
      <c r="Q793" s="81"/>
      <c r="R793" s="81"/>
      <c r="S793" s="81"/>
      <c r="T793" s="81"/>
    </row>
    <row r="794" spans="1:20" ht="14.25" customHeight="1" x14ac:dyDescent="0.35">
      <c r="A794" s="81"/>
      <c r="B794" s="81"/>
      <c r="C794" s="81"/>
      <c r="D794" s="81"/>
      <c r="E794" s="81"/>
      <c r="F794" s="81"/>
      <c r="G794" s="81"/>
      <c r="H794" s="81"/>
      <c r="I794" s="81"/>
      <c r="J794" s="81"/>
      <c r="K794" s="81"/>
      <c r="L794" s="81"/>
      <c r="M794" s="81"/>
      <c r="N794" s="81"/>
      <c r="O794" s="81"/>
      <c r="P794" s="81"/>
      <c r="Q794" s="81"/>
      <c r="R794" s="81"/>
      <c r="S794" s="81"/>
      <c r="T794" s="81"/>
    </row>
    <row r="795" spans="1:20" ht="14.25" customHeight="1" x14ac:dyDescent="0.35">
      <c r="A795" s="81"/>
      <c r="B795" s="81"/>
      <c r="C795" s="81"/>
      <c r="D795" s="81"/>
      <c r="E795" s="81"/>
      <c r="F795" s="81"/>
      <c r="G795" s="81"/>
      <c r="H795" s="81"/>
      <c r="I795" s="81"/>
      <c r="J795" s="81"/>
      <c r="K795" s="81"/>
      <c r="L795" s="81"/>
      <c r="M795" s="81"/>
      <c r="N795" s="81"/>
      <c r="O795" s="81"/>
      <c r="P795" s="81"/>
      <c r="Q795" s="81"/>
      <c r="R795" s="81"/>
      <c r="S795" s="81"/>
      <c r="T795" s="81"/>
    </row>
    <row r="796" spans="1:20" ht="14.25" customHeight="1" x14ac:dyDescent="0.35">
      <c r="A796" s="81"/>
      <c r="B796" s="81"/>
      <c r="C796" s="81"/>
      <c r="D796" s="81"/>
      <c r="E796" s="81"/>
      <c r="F796" s="81"/>
      <c r="G796" s="81"/>
      <c r="H796" s="81"/>
      <c r="I796" s="81"/>
      <c r="J796" s="81"/>
      <c r="K796" s="81"/>
      <c r="L796" s="81"/>
      <c r="M796" s="81"/>
      <c r="N796" s="81"/>
      <c r="O796" s="81"/>
      <c r="P796" s="81"/>
      <c r="Q796" s="81"/>
      <c r="R796" s="81"/>
      <c r="S796" s="81"/>
      <c r="T796" s="81"/>
    </row>
    <row r="797" spans="1:20" ht="14.25" customHeight="1" x14ac:dyDescent="0.35">
      <c r="A797" s="81"/>
      <c r="B797" s="81"/>
      <c r="C797" s="81"/>
      <c r="D797" s="81"/>
      <c r="E797" s="81"/>
      <c r="F797" s="81"/>
      <c r="G797" s="81"/>
      <c r="H797" s="81"/>
      <c r="I797" s="81"/>
      <c r="J797" s="81"/>
      <c r="K797" s="81"/>
      <c r="L797" s="81"/>
      <c r="M797" s="81"/>
      <c r="N797" s="81"/>
      <c r="O797" s="81"/>
      <c r="P797" s="81"/>
      <c r="Q797" s="81"/>
      <c r="R797" s="81"/>
      <c r="S797" s="81"/>
      <c r="T797" s="81"/>
    </row>
    <row r="798" spans="1:20" ht="14.25" customHeight="1" x14ac:dyDescent="0.35">
      <c r="A798" s="81"/>
      <c r="B798" s="81"/>
      <c r="C798" s="81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81"/>
      <c r="O798" s="81"/>
      <c r="P798" s="81"/>
      <c r="Q798" s="81"/>
      <c r="R798" s="81"/>
      <c r="S798" s="81"/>
      <c r="T798" s="81"/>
    </row>
    <row r="799" spans="1:20" ht="14.25" customHeight="1" x14ac:dyDescent="0.35">
      <c r="A799" s="81"/>
      <c r="B799" s="81"/>
      <c r="C799" s="81"/>
      <c r="D799" s="81"/>
      <c r="E799" s="81"/>
      <c r="F799" s="81"/>
      <c r="G799" s="81"/>
      <c r="H799" s="81"/>
      <c r="I799" s="81"/>
      <c r="J799" s="81"/>
      <c r="K799" s="81"/>
      <c r="L799" s="81"/>
      <c r="M799" s="81"/>
      <c r="N799" s="81"/>
      <c r="O799" s="81"/>
      <c r="P799" s="81"/>
      <c r="Q799" s="81"/>
      <c r="R799" s="81"/>
      <c r="S799" s="81"/>
      <c r="T799" s="81"/>
    </row>
    <row r="800" spans="1:20" ht="14.25" customHeight="1" x14ac:dyDescent="0.35">
      <c r="A800" s="81"/>
      <c r="B800" s="81"/>
      <c r="C800" s="81"/>
      <c r="D800" s="81"/>
      <c r="E800" s="81"/>
      <c r="F800" s="81"/>
      <c r="G800" s="81"/>
      <c r="H800" s="81"/>
      <c r="I800" s="81"/>
      <c r="J800" s="81"/>
      <c r="K800" s="81"/>
      <c r="L800" s="81"/>
      <c r="M800" s="81"/>
      <c r="N800" s="81"/>
      <c r="O800" s="81"/>
      <c r="P800" s="81"/>
      <c r="Q800" s="81"/>
      <c r="R800" s="81"/>
      <c r="S800" s="81"/>
      <c r="T800" s="81"/>
    </row>
    <row r="801" spans="1:20" ht="14.25" customHeight="1" x14ac:dyDescent="0.35">
      <c r="A801" s="81"/>
      <c r="B801" s="81"/>
      <c r="C801" s="81"/>
      <c r="D801" s="81"/>
      <c r="E801" s="81"/>
      <c r="F801" s="81"/>
      <c r="G801" s="81"/>
      <c r="H801" s="81"/>
      <c r="I801" s="81"/>
      <c r="J801" s="81"/>
      <c r="K801" s="81"/>
      <c r="L801" s="81"/>
      <c r="M801" s="81"/>
      <c r="N801" s="81"/>
      <c r="O801" s="81"/>
      <c r="P801" s="81"/>
      <c r="Q801" s="81"/>
      <c r="R801" s="81"/>
      <c r="S801" s="81"/>
      <c r="T801" s="81"/>
    </row>
    <row r="802" spans="1:20" ht="14.25" customHeight="1" x14ac:dyDescent="0.35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  <c r="Q802" s="81"/>
      <c r="R802" s="81"/>
      <c r="S802" s="81"/>
      <c r="T802" s="81"/>
    </row>
    <row r="803" spans="1:20" ht="14.25" customHeight="1" x14ac:dyDescent="0.35">
      <c r="A803" s="81"/>
      <c r="B803" s="81"/>
      <c r="C803" s="81"/>
      <c r="D803" s="81"/>
      <c r="E803" s="81"/>
      <c r="F803" s="81"/>
      <c r="G803" s="81"/>
      <c r="H803" s="81"/>
      <c r="I803" s="81"/>
      <c r="J803" s="81"/>
      <c r="K803" s="81"/>
      <c r="L803" s="81"/>
      <c r="M803" s="81"/>
      <c r="N803" s="81"/>
      <c r="O803" s="81"/>
      <c r="P803" s="81"/>
      <c r="Q803" s="81"/>
      <c r="R803" s="81"/>
      <c r="S803" s="81"/>
      <c r="T803" s="81"/>
    </row>
    <row r="804" spans="1:20" ht="14.25" customHeight="1" x14ac:dyDescent="0.35">
      <c r="A804" s="81"/>
      <c r="B804" s="81"/>
      <c r="C804" s="81"/>
      <c r="D804" s="81"/>
      <c r="E804" s="81"/>
      <c r="F804" s="81"/>
      <c r="G804" s="81"/>
      <c r="H804" s="81"/>
      <c r="I804" s="81"/>
      <c r="J804" s="81"/>
      <c r="K804" s="81"/>
      <c r="L804" s="81"/>
      <c r="M804" s="81"/>
      <c r="N804" s="81"/>
      <c r="O804" s="81"/>
      <c r="P804" s="81"/>
      <c r="Q804" s="81"/>
      <c r="R804" s="81"/>
      <c r="S804" s="81"/>
      <c r="T804" s="81"/>
    </row>
    <row r="805" spans="1:20" ht="14.25" customHeight="1" x14ac:dyDescent="0.35">
      <c r="A805" s="81"/>
      <c r="B805" s="81"/>
      <c r="C805" s="81"/>
      <c r="D805" s="81"/>
      <c r="E805" s="81"/>
      <c r="F805" s="81"/>
      <c r="G805" s="81"/>
      <c r="H805" s="81"/>
      <c r="I805" s="81"/>
      <c r="J805" s="81"/>
      <c r="K805" s="81"/>
      <c r="L805" s="81"/>
      <c r="M805" s="81"/>
      <c r="N805" s="81"/>
      <c r="O805" s="81"/>
      <c r="P805" s="81"/>
      <c r="Q805" s="81"/>
      <c r="R805" s="81"/>
      <c r="S805" s="81"/>
      <c r="T805" s="81"/>
    </row>
    <row r="806" spans="1:20" ht="14.25" customHeight="1" x14ac:dyDescent="0.35">
      <c r="A806" s="81"/>
      <c r="B806" s="81"/>
      <c r="C806" s="81"/>
      <c r="D806" s="81"/>
      <c r="E806" s="81"/>
      <c r="F806" s="81"/>
      <c r="G806" s="81"/>
      <c r="H806" s="81"/>
      <c r="I806" s="81"/>
      <c r="J806" s="81"/>
      <c r="K806" s="81"/>
      <c r="L806" s="81"/>
      <c r="M806" s="81"/>
      <c r="N806" s="81"/>
      <c r="O806" s="81"/>
      <c r="P806" s="81"/>
      <c r="Q806" s="81"/>
      <c r="R806" s="81"/>
      <c r="S806" s="81"/>
      <c r="T806" s="81"/>
    </row>
    <row r="807" spans="1:20" ht="14.25" customHeight="1" x14ac:dyDescent="0.35">
      <c r="A807" s="81"/>
      <c r="B807" s="81"/>
      <c r="C807" s="81"/>
      <c r="D807" s="81"/>
      <c r="E807" s="81"/>
      <c r="F807" s="81"/>
      <c r="G807" s="81"/>
      <c r="H807" s="81"/>
      <c r="I807" s="81"/>
      <c r="J807" s="81"/>
      <c r="K807" s="81"/>
      <c r="L807" s="81"/>
      <c r="M807" s="81"/>
      <c r="N807" s="81"/>
      <c r="O807" s="81"/>
      <c r="P807" s="81"/>
      <c r="Q807" s="81"/>
      <c r="R807" s="81"/>
      <c r="S807" s="81"/>
      <c r="T807" s="81"/>
    </row>
    <row r="808" spans="1:20" ht="14.25" customHeight="1" x14ac:dyDescent="0.35">
      <c r="A808" s="81"/>
      <c r="B808" s="81"/>
      <c r="C808" s="81"/>
      <c r="D808" s="81"/>
      <c r="E808" s="81"/>
      <c r="F808" s="81"/>
      <c r="G808" s="81"/>
      <c r="H808" s="81"/>
      <c r="I808" s="81"/>
      <c r="J808" s="81"/>
      <c r="K808" s="81"/>
      <c r="L808" s="81"/>
      <c r="M808" s="81"/>
      <c r="N808" s="81"/>
      <c r="O808" s="81"/>
      <c r="P808" s="81"/>
      <c r="Q808" s="81"/>
      <c r="R808" s="81"/>
      <c r="S808" s="81"/>
      <c r="T808" s="81"/>
    </row>
    <row r="809" spans="1:20" ht="14.25" customHeight="1" x14ac:dyDescent="0.35">
      <c r="A809" s="81"/>
      <c r="B809" s="81"/>
      <c r="C809" s="81"/>
      <c r="D809" s="81"/>
      <c r="E809" s="81"/>
      <c r="F809" s="81"/>
      <c r="G809" s="81"/>
      <c r="H809" s="81"/>
      <c r="I809" s="81"/>
      <c r="J809" s="81"/>
      <c r="K809" s="81"/>
      <c r="L809" s="81"/>
      <c r="M809" s="81"/>
      <c r="N809" s="81"/>
      <c r="O809" s="81"/>
      <c r="P809" s="81"/>
      <c r="Q809" s="81"/>
      <c r="R809" s="81"/>
      <c r="S809" s="81"/>
      <c r="T809" s="81"/>
    </row>
    <row r="810" spans="1:20" ht="14.25" customHeight="1" x14ac:dyDescent="0.35">
      <c r="A810" s="81"/>
      <c r="B810" s="81"/>
      <c r="C810" s="81"/>
      <c r="D810" s="81"/>
      <c r="E810" s="81"/>
      <c r="F810" s="81"/>
      <c r="G810" s="81"/>
      <c r="H810" s="81"/>
      <c r="I810" s="81"/>
      <c r="J810" s="81"/>
      <c r="K810" s="81"/>
      <c r="L810" s="81"/>
      <c r="M810" s="81"/>
      <c r="N810" s="81"/>
      <c r="O810" s="81"/>
      <c r="P810" s="81"/>
      <c r="Q810" s="81"/>
      <c r="R810" s="81"/>
      <c r="S810" s="81"/>
      <c r="T810" s="81"/>
    </row>
    <row r="811" spans="1:20" ht="14.25" customHeight="1" x14ac:dyDescent="0.35">
      <c r="A811" s="81"/>
      <c r="B811" s="81"/>
      <c r="C811" s="81"/>
      <c r="D811" s="81"/>
      <c r="E811" s="81"/>
      <c r="F811" s="81"/>
      <c r="G811" s="81"/>
      <c r="H811" s="81"/>
      <c r="I811" s="81"/>
      <c r="J811" s="81"/>
      <c r="K811" s="81"/>
      <c r="L811" s="81"/>
      <c r="M811" s="81"/>
      <c r="N811" s="81"/>
      <c r="O811" s="81"/>
      <c r="P811" s="81"/>
      <c r="Q811" s="81"/>
      <c r="R811" s="81"/>
      <c r="S811" s="81"/>
      <c r="T811" s="81"/>
    </row>
    <row r="812" spans="1:20" ht="14.25" customHeight="1" x14ac:dyDescent="0.35">
      <c r="A812" s="81"/>
      <c r="B812" s="81"/>
      <c r="C812" s="81"/>
      <c r="D812" s="81"/>
      <c r="E812" s="81"/>
      <c r="F812" s="81"/>
      <c r="G812" s="81"/>
      <c r="H812" s="81"/>
      <c r="I812" s="81"/>
      <c r="J812" s="81"/>
      <c r="K812" s="81"/>
      <c r="L812" s="81"/>
      <c r="M812" s="81"/>
      <c r="N812" s="81"/>
      <c r="O812" s="81"/>
      <c r="P812" s="81"/>
      <c r="Q812" s="81"/>
      <c r="R812" s="81"/>
      <c r="S812" s="81"/>
      <c r="T812" s="81"/>
    </row>
    <row r="813" spans="1:20" ht="14.25" customHeight="1" x14ac:dyDescent="0.35">
      <c r="A813" s="81"/>
      <c r="B813" s="81"/>
      <c r="C813" s="81"/>
      <c r="D813" s="81"/>
      <c r="E813" s="81"/>
      <c r="F813" s="81"/>
      <c r="G813" s="81"/>
      <c r="H813" s="81"/>
      <c r="I813" s="81"/>
      <c r="J813" s="81"/>
      <c r="K813" s="81"/>
      <c r="L813" s="81"/>
      <c r="M813" s="81"/>
      <c r="N813" s="81"/>
      <c r="O813" s="81"/>
      <c r="P813" s="81"/>
      <c r="Q813" s="81"/>
      <c r="R813" s="81"/>
      <c r="S813" s="81"/>
      <c r="T813" s="81"/>
    </row>
    <row r="814" spans="1:20" ht="14.25" customHeight="1" x14ac:dyDescent="0.35">
      <c r="A814" s="81"/>
      <c r="B814" s="81"/>
      <c r="C814" s="81"/>
      <c r="D814" s="81"/>
      <c r="E814" s="81"/>
      <c r="F814" s="81"/>
      <c r="G814" s="81"/>
      <c r="H814" s="81"/>
      <c r="I814" s="81"/>
      <c r="J814" s="81"/>
      <c r="K814" s="81"/>
      <c r="L814" s="81"/>
      <c r="M814" s="81"/>
      <c r="N814" s="81"/>
      <c r="O814" s="81"/>
      <c r="P814" s="81"/>
      <c r="Q814" s="81"/>
      <c r="R814" s="81"/>
      <c r="S814" s="81"/>
      <c r="T814" s="81"/>
    </row>
    <row r="815" spans="1:20" ht="14.25" customHeight="1" x14ac:dyDescent="0.35">
      <c r="A815" s="81"/>
      <c r="B815" s="81"/>
      <c r="C815" s="81"/>
      <c r="D815" s="81"/>
      <c r="E815" s="81"/>
      <c r="F815" s="81"/>
      <c r="G815" s="81"/>
      <c r="H815" s="81"/>
      <c r="I815" s="81"/>
      <c r="J815" s="81"/>
      <c r="K815" s="81"/>
      <c r="L815" s="81"/>
      <c r="M815" s="81"/>
      <c r="N815" s="81"/>
      <c r="O815" s="81"/>
      <c r="P815" s="81"/>
      <c r="Q815" s="81"/>
      <c r="R815" s="81"/>
      <c r="S815" s="81"/>
      <c r="T815" s="81"/>
    </row>
    <row r="816" spans="1:20" ht="14.25" customHeight="1" x14ac:dyDescent="0.35">
      <c r="A816" s="81"/>
      <c r="B816" s="81"/>
      <c r="C816" s="81"/>
      <c r="D816" s="81"/>
      <c r="E816" s="81"/>
      <c r="F816" s="81"/>
      <c r="G816" s="81"/>
      <c r="H816" s="81"/>
      <c r="I816" s="81"/>
      <c r="J816" s="81"/>
      <c r="K816" s="81"/>
      <c r="L816" s="81"/>
      <c r="M816" s="81"/>
      <c r="N816" s="81"/>
      <c r="O816" s="81"/>
      <c r="P816" s="81"/>
      <c r="Q816" s="81"/>
      <c r="R816" s="81"/>
      <c r="S816" s="81"/>
      <c r="T816" s="81"/>
    </row>
    <row r="817" spans="1:20" ht="14.25" customHeight="1" x14ac:dyDescent="0.35">
      <c r="A817" s="81"/>
      <c r="B817" s="81"/>
      <c r="C817" s="81"/>
      <c r="D817" s="81"/>
      <c r="E817" s="81"/>
      <c r="F817" s="81"/>
      <c r="G817" s="81"/>
      <c r="H817" s="81"/>
      <c r="I817" s="81"/>
      <c r="J817" s="81"/>
      <c r="K817" s="81"/>
      <c r="L817" s="81"/>
      <c r="M817" s="81"/>
      <c r="N817" s="81"/>
      <c r="O817" s="81"/>
      <c r="P817" s="81"/>
      <c r="Q817" s="81"/>
      <c r="R817" s="81"/>
      <c r="S817" s="81"/>
      <c r="T817" s="81"/>
    </row>
    <row r="818" spans="1:20" ht="14.25" customHeight="1" x14ac:dyDescent="0.35">
      <c r="A818" s="81"/>
      <c r="B818" s="81"/>
      <c r="C818" s="81"/>
      <c r="D818" s="81"/>
      <c r="E818" s="81"/>
      <c r="F818" s="81"/>
      <c r="G818" s="81"/>
      <c r="H818" s="81"/>
      <c r="I818" s="81"/>
      <c r="J818" s="81"/>
      <c r="K818" s="81"/>
      <c r="L818" s="81"/>
      <c r="M818" s="81"/>
      <c r="N818" s="81"/>
      <c r="O818" s="81"/>
      <c r="P818" s="81"/>
      <c r="Q818" s="81"/>
      <c r="R818" s="81"/>
      <c r="S818" s="81"/>
      <c r="T818" s="81"/>
    </row>
    <row r="819" spans="1:20" ht="14.25" customHeight="1" x14ac:dyDescent="0.35">
      <c r="A819" s="81"/>
      <c r="B819" s="81"/>
      <c r="C819" s="81"/>
      <c r="D819" s="81"/>
      <c r="E819" s="81"/>
      <c r="F819" s="81"/>
      <c r="G819" s="81"/>
      <c r="H819" s="81"/>
      <c r="I819" s="81"/>
      <c r="J819" s="81"/>
      <c r="K819" s="81"/>
      <c r="L819" s="81"/>
      <c r="M819" s="81"/>
      <c r="N819" s="81"/>
      <c r="O819" s="81"/>
      <c r="P819" s="81"/>
      <c r="Q819" s="81"/>
      <c r="R819" s="81"/>
      <c r="S819" s="81"/>
      <c r="T819" s="81"/>
    </row>
    <row r="820" spans="1:20" ht="14.25" customHeight="1" x14ac:dyDescent="0.35">
      <c r="A820" s="81"/>
      <c r="B820" s="81"/>
      <c r="C820" s="81"/>
      <c r="D820" s="81"/>
      <c r="E820" s="81"/>
      <c r="F820" s="81"/>
      <c r="G820" s="81"/>
      <c r="H820" s="81"/>
      <c r="I820" s="81"/>
      <c r="J820" s="81"/>
      <c r="K820" s="81"/>
      <c r="L820" s="81"/>
      <c r="M820" s="81"/>
      <c r="N820" s="81"/>
      <c r="O820" s="81"/>
      <c r="P820" s="81"/>
      <c r="Q820" s="81"/>
      <c r="R820" s="81"/>
      <c r="S820" s="81"/>
      <c r="T820" s="81"/>
    </row>
    <row r="821" spans="1:20" ht="14.25" customHeight="1" x14ac:dyDescent="0.35">
      <c r="A821" s="81"/>
      <c r="B821" s="81"/>
      <c r="C821" s="81"/>
      <c r="D821" s="81"/>
      <c r="E821" s="81"/>
      <c r="F821" s="81"/>
      <c r="G821" s="81"/>
      <c r="H821" s="81"/>
      <c r="I821" s="81"/>
      <c r="J821" s="81"/>
      <c r="K821" s="81"/>
      <c r="L821" s="81"/>
      <c r="M821" s="81"/>
      <c r="N821" s="81"/>
      <c r="O821" s="81"/>
      <c r="P821" s="81"/>
      <c r="Q821" s="81"/>
      <c r="R821" s="81"/>
      <c r="S821" s="81"/>
      <c r="T821" s="81"/>
    </row>
    <row r="822" spans="1:20" ht="14.25" customHeight="1" x14ac:dyDescent="0.35">
      <c r="A822" s="81"/>
      <c r="B822" s="81"/>
      <c r="C822" s="81"/>
      <c r="D822" s="81"/>
      <c r="E822" s="81"/>
      <c r="F822" s="81"/>
      <c r="G822" s="81"/>
      <c r="H822" s="81"/>
      <c r="I822" s="81"/>
      <c r="J822" s="81"/>
      <c r="K822" s="81"/>
      <c r="L822" s="81"/>
      <c r="M822" s="81"/>
      <c r="N822" s="81"/>
      <c r="O822" s="81"/>
      <c r="P822" s="81"/>
      <c r="Q822" s="81"/>
      <c r="R822" s="81"/>
      <c r="S822" s="81"/>
      <c r="T822" s="81"/>
    </row>
    <row r="823" spans="1:20" ht="14.25" customHeight="1" x14ac:dyDescent="0.35">
      <c r="A823" s="81"/>
      <c r="B823" s="81"/>
      <c r="C823" s="81"/>
      <c r="D823" s="81"/>
      <c r="E823" s="81"/>
      <c r="F823" s="81"/>
      <c r="G823" s="81"/>
      <c r="H823" s="81"/>
      <c r="I823" s="81"/>
      <c r="J823" s="81"/>
      <c r="K823" s="81"/>
      <c r="L823" s="81"/>
      <c r="M823" s="81"/>
      <c r="N823" s="81"/>
      <c r="O823" s="81"/>
      <c r="P823" s="81"/>
      <c r="Q823" s="81"/>
      <c r="R823" s="81"/>
      <c r="S823" s="81"/>
      <c r="T823" s="81"/>
    </row>
    <row r="824" spans="1:20" ht="14.25" customHeight="1" x14ac:dyDescent="0.35">
      <c r="A824" s="81"/>
      <c r="B824" s="81"/>
      <c r="C824" s="81"/>
      <c r="D824" s="81"/>
      <c r="E824" s="81"/>
      <c r="F824" s="81"/>
      <c r="G824" s="81"/>
      <c r="H824" s="81"/>
      <c r="I824" s="81"/>
      <c r="J824" s="81"/>
      <c r="K824" s="81"/>
      <c r="L824" s="81"/>
      <c r="M824" s="81"/>
      <c r="N824" s="81"/>
      <c r="O824" s="81"/>
      <c r="P824" s="81"/>
      <c r="Q824" s="81"/>
      <c r="R824" s="81"/>
      <c r="S824" s="81"/>
      <c r="T824" s="81"/>
    </row>
    <row r="825" spans="1:20" ht="14.25" customHeight="1" x14ac:dyDescent="0.35">
      <c r="A825" s="81"/>
      <c r="B825" s="81"/>
      <c r="C825" s="81"/>
      <c r="D825" s="81"/>
      <c r="E825" s="81"/>
      <c r="F825" s="81"/>
      <c r="G825" s="81"/>
      <c r="H825" s="81"/>
      <c r="I825" s="81"/>
      <c r="J825" s="81"/>
      <c r="K825" s="81"/>
      <c r="L825" s="81"/>
      <c r="M825" s="81"/>
      <c r="N825" s="81"/>
      <c r="O825" s="81"/>
      <c r="P825" s="81"/>
      <c r="Q825" s="81"/>
      <c r="R825" s="81"/>
      <c r="S825" s="81"/>
      <c r="T825" s="81"/>
    </row>
    <row r="826" spans="1:20" ht="14.25" customHeight="1" x14ac:dyDescent="0.35">
      <c r="A826" s="81"/>
      <c r="B826" s="81"/>
      <c r="C826" s="81"/>
      <c r="D826" s="81"/>
      <c r="E826" s="81"/>
      <c r="F826" s="81"/>
      <c r="G826" s="81"/>
      <c r="H826" s="81"/>
      <c r="I826" s="81"/>
      <c r="J826" s="81"/>
      <c r="K826" s="81"/>
      <c r="L826" s="81"/>
      <c r="M826" s="81"/>
      <c r="N826" s="81"/>
      <c r="O826" s="81"/>
      <c r="P826" s="81"/>
      <c r="Q826" s="81"/>
      <c r="R826" s="81"/>
      <c r="S826" s="81"/>
      <c r="T826" s="81"/>
    </row>
    <row r="827" spans="1:20" ht="14.25" customHeight="1" x14ac:dyDescent="0.35">
      <c r="A827" s="81"/>
      <c r="B827" s="81"/>
      <c r="C827" s="81"/>
      <c r="D827" s="81"/>
      <c r="E827" s="81"/>
      <c r="F827" s="81"/>
      <c r="G827" s="81"/>
      <c r="H827" s="81"/>
      <c r="I827" s="81"/>
      <c r="J827" s="81"/>
      <c r="K827" s="81"/>
      <c r="L827" s="81"/>
      <c r="M827" s="81"/>
      <c r="N827" s="81"/>
      <c r="O827" s="81"/>
      <c r="P827" s="81"/>
      <c r="Q827" s="81"/>
      <c r="R827" s="81"/>
      <c r="S827" s="81"/>
      <c r="T827" s="81"/>
    </row>
    <row r="828" spans="1:20" ht="14.25" customHeight="1" x14ac:dyDescent="0.35">
      <c r="A828" s="81"/>
      <c r="B828" s="81"/>
      <c r="C828" s="81"/>
      <c r="D828" s="81"/>
      <c r="E828" s="81"/>
      <c r="F828" s="81"/>
      <c r="G828" s="81"/>
      <c r="H828" s="81"/>
      <c r="I828" s="81"/>
      <c r="J828" s="81"/>
      <c r="K828" s="81"/>
      <c r="L828" s="81"/>
      <c r="M828" s="81"/>
      <c r="N828" s="81"/>
      <c r="O828" s="81"/>
      <c r="P828" s="81"/>
      <c r="Q828" s="81"/>
      <c r="R828" s="81"/>
      <c r="S828" s="81"/>
      <c r="T828" s="81"/>
    </row>
    <row r="829" spans="1:20" ht="14.25" customHeight="1" x14ac:dyDescent="0.35">
      <c r="A829" s="81"/>
      <c r="B829" s="81"/>
      <c r="C829" s="81"/>
      <c r="D829" s="81"/>
      <c r="E829" s="81"/>
      <c r="F829" s="81"/>
      <c r="G829" s="81"/>
      <c r="H829" s="81"/>
      <c r="I829" s="81"/>
      <c r="J829" s="81"/>
      <c r="K829" s="81"/>
      <c r="L829" s="81"/>
      <c r="M829" s="81"/>
      <c r="N829" s="81"/>
      <c r="O829" s="81"/>
      <c r="P829" s="81"/>
      <c r="Q829" s="81"/>
      <c r="R829" s="81"/>
      <c r="S829" s="81"/>
      <c r="T829" s="81"/>
    </row>
    <row r="830" spans="1:20" ht="14.25" customHeight="1" x14ac:dyDescent="0.35">
      <c r="A830" s="81"/>
      <c r="B830" s="81"/>
      <c r="C830" s="81"/>
      <c r="D830" s="81"/>
      <c r="E830" s="81"/>
      <c r="F830" s="81"/>
      <c r="G830" s="81"/>
      <c r="H830" s="81"/>
      <c r="I830" s="81"/>
      <c r="J830" s="81"/>
      <c r="K830" s="81"/>
      <c r="L830" s="81"/>
      <c r="M830" s="81"/>
      <c r="N830" s="81"/>
      <c r="O830" s="81"/>
      <c r="P830" s="81"/>
      <c r="Q830" s="81"/>
      <c r="R830" s="81"/>
      <c r="S830" s="81"/>
      <c r="T830" s="81"/>
    </row>
    <row r="831" spans="1:20" ht="14.25" customHeight="1" x14ac:dyDescent="0.35">
      <c r="A831" s="81"/>
      <c r="B831" s="81"/>
      <c r="C831" s="81"/>
      <c r="D831" s="81"/>
      <c r="E831" s="81"/>
      <c r="F831" s="81"/>
      <c r="G831" s="81"/>
      <c r="H831" s="81"/>
      <c r="I831" s="81"/>
      <c r="J831" s="81"/>
      <c r="K831" s="81"/>
      <c r="L831" s="81"/>
      <c r="M831" s="81"/>
      <c r="N831" s="81"/>
      <c r="O831" s="81"/>
      <c r="P831" s="81"/>
      <c r="Q831" s="81"/>
      <c r="R831" s="81"/>
      <c r="S831" s="81"/>
      <c r="T831" s="81"/>
    </row>
    <row r="832" spans="1:20" ht="14.25" customHeight="1" x14ac:dyDescent="0.35">
      <c r="A832" s="81"/>
      <c r="B832" s="81"/>
      <c r="C832" s="81"/>
      <c r="D832" s="81"/>
      <c r="E832" s="81"/>
      <c r="F832" s="81"/>
      <c r="G832" s="81"/>
      <c r="H832" s="81"/>
      <c r="I832" s="81"/>
      <c r="J832" s="81"/>
      <c r="K832" s="81"/>
      <c r="L832" s="81"/>
      <c r="M832" s="81"/>
      <c r="N832" s="81"/>
      <c r="O832" s="81"/>
      <c r="P832" s="81"/>
      <c r="Q832" s="81"/>
      <c r="R832" s="81"/>
      <c r="S832" s="81"/>
      <c r="T832" s="81"/>
    </row>
    <row r="833" spans="1:20" ht="14.25" customHeight="1" x14ac:dyDescent="0.35">
      <c r="A833" s="81"/>
      <c r="B833" s="81"/>
      <c r="C833" s="81"/>
      <c r="D833" s="81"/>
      <c r="E833" s="81"/>
      <c r="F833" s="81"/>
      <c r="G833" s="81"/>
      <c r="H833" s="81"/>
      <c r="I833" s="81"/>
      <c r="J833" s="81"/>
      <c r="K833" s="81"/>
      <c r="L833" s="81"/>
      <c r="M833" s="81"/>
      <c r="N833" s="81"/>
      <c r="O833" s="81"/>
      <c r="P833" s="81"/>
      <c r="Q833" s="81"/>
      <c r="R833" s="81"/>
      <c r="S833" s="81"/>
      <c r="T833" s="81"/>
    </row>
    <row r="834" spans="1:20" ht="14.25" customHeight="1" x14ac:dyDescent="0.35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  <c r="Q834" s="81"/>
      <c r="R834" s="81"/>
      <c r="S834" s="81"/>
      <c r="T834" s="81"/>
    </row>
    <row r="835" spans="1:20" ht="14.25" customHeight="1" x14ac:dyDescent="0.35">
      <c r="A835" s="81"/>
      <c r="B835" s="81"/>
      <c r="C835" s="81"/>
      <c r="D835" s="81"/>
      <c r="E835" s="81"/>
      <c r="F835" s="81"/>
      <c r="G835" s="81"/>
      <c r="H835" s="81"/>
      <c r="I835" s="81"/>
      <c r="J835" s="81"/>
      <c r="K835" s="81"/>
      <c r="L835" s="81"/>
      <c r="M835" s="81"/>
      <c r="N835" s="81"/>
      <c r="O835" s="81"/>
      <c r="P835" s="81"/>
      <c r="Q835" s="81"/>
      <c r="R835" s="81"/>
      <c r="S835" s="81"/>
      <c r="T835" s="81"/>
    </row>
    <row r="836" spans="1:20" ht="14.25" customHeight="1" x14ac:dyDescent="0.35">
      <c r="A836" s="81"/>
      <c r="B836" s="81"/>
      <c r="C836" s="81"/>
      <c r="D836" s="81"/>
      <c r="E836" s="81"/>
      <c r="F836" s="81"/>
      <c r="G836" s="81"/>
      <c r="H836" s="81"/>
      <c r="I836" s="81"/>
      <c r="J836" s="81"/>
      <c r="K836" s="81"/>
      <c r="L836" s="81"/>
      <c r="M836" s="81"/>
      <c r="N836" s="81"/>
      <c r="O836" s="81"/>
      <c r="P836" s="81"/>
      <c r="Q836" s="81"/>
      <c r="R836" s="81"/>
      <c r="S836" s="81"/>
      <c r="T836" s="81"/>
    </row>
    <row r="837" spans="1:20" ht="14.25" customHeight="1" x14ac:dyDescent="0.35">
      <c r="A837" s="81"/>
      <c r="B837" s="81"/>
      <c r="C837" s="81"/>
      <c r="D837" s="81"/>
      <c r="E837" s="81"/>
      <c r="F837" s="81"/>
      <c r="G837" s="81"/>
      <c r="H837" s="81"/>
      <c r="I837" s="81"/>
      <c r="J837" s="81"/>
      <c r="K837" s="81"/>
      <c r="L837" s="81"/>
      <c r="M837" s="81"/>
      <c r="N837" s="81"/>
      <c r="O837" s="81"/>
      <c r="P837" s="81"/>
      <c r="Q837" s="81"/>
      <c r="R837" s="81"/>
      <c r="S837" s="81"/>
      <c r="T837" s="81"/>
    </row>
    <row r="838" spans="1:20" ht="14.25" customHeight="1" x14ac:dyDescent="0.35">
      <c r="A838" s="81"/>
      <c r="B838" s="81"/>
      <c r="C838" s="81"/>
      <c r="D838" s="81"/>
      <c r="E838" s="81"/>
      <c r="F838" s="81"/>
      <c r="G838" s="81"/>
      <c r="H838" s="81"/>
      <c r="I838" s="81"/>
      <c r="J838" s="81"/>
      <c r="K838" s="81"/>
      <c r="L838" s="81"/>
      <c r="M838" s="81"/>
      <c r="N838" s="81"/>
      <c r="O838" s="81"/>
      <c r="P838" s="81"/>
      <c r="Q838" s="81"/>
      <c r="R838" s="81"/>
      <c r="S838" s="81"/>
      <c r="T838" s="81"/>
    </row>
    <row r="839" spans="1:20" ht="14.25" customHeight="1" x14ac:dyDescent="0.35">
      <c r="A839" s="81"/>
      <c r="B839" s="81"/>
      <c r="C839" s="81"/>
      <c r="D839" s="81"/>
      <c r="E839" s="81"/>
      <c r="F839" s="81"/>
      <c r="G839" s="81"/>
      <c r="H839" s="81"/>
      <c r="I839" s="81"/>
      <c r="J839" s="81"/>
      <c r="K839" s="81"/>
      <c r="L839" s="81"/>
      <c r="M839" s="81"/>
      <c r="N839" s="81"/>
      <c r="O839" s="81"/>
      <c r="P839" s="81"/>
      <c r="Q839" s="81"/>
      <c r="R839" s="81"/>
      <c r="S839" s="81"/>
      <c r="T839" s="81"/>
    </row>
    <row r="840" spans="1:20" ht="14.25" customHeight="1" x14ac:dyDescent="0.35">
      <c r="A840" s="81"/>
      <c r="B840" s="81"/>
      <c r="C840" s="81"/>
      <c r="D840" s="81"/>
      <c r="E840" s="81"/>
      <c r="F840" s="81"/>
      <c r="G840" s="81"/>
      <c r="H840" s="81"/>
      <c r="I840" s="81"/>
      <c r="J840" s="81"/>
      <c r="K840" s="81"/>
      <c r="L840" s="81"/>
      <c r="M840" s="81"/>
      <c r="N840" s="81"/>
      <c r="O840" s="81"/>
      <c r="P840" s="81"/>
      <c r="Q840" s="81"/>
      <c r="R840" s="81"/>
      <c r="S840" s="81"/>
      <c r="T840" s="81"/>
    </row>
    <row r="841" spans="1:20" ht="14.25" customHeight="1" x14ac:dyDescent="0.35">
      <c r="A841" s="81"/>
      <c r="B841" s="81"/>
      <c r="C841" s="81"/>
      <c r="D841" s="81"/>
      <c r="E841" s="81"/>
      <c r="F841" s="81"/>
      <c r="G841" s="81"/>
      <c r="H841" s="81"/>
      <c r="I841" s="81"/>
      <c r="J841" s="81"/>
      <c r="K841" s="81"/>
      <c r="L841" s="81"/>
      <c r="M841" s="81"/>
      <c r="N841" s="81"/>
      <c r="O841" s="81"/>
      <c r="P841" s="81"/>
      <c r="Q841" s="81"/>
      <c r="R841" s="81"/>
      <c r="S841" s="81"/>
      <c r="T841" s="81"/>
    </row>
    <row r="842" spans="1:20" ht="14.25" customHeight="1" x14ac:dyDescent="0.35">
      <c r="A842" s="81"/>
      <c r="B842" s="81"/>
      <c r="C842" s="81"/>
      <c r="D842" s="81"/>
      <c r="E842" s="81"/>
      <c r="F842" s="81"/>
      <c r="G842" s="81"/>
      <c r="H842" s="81"/>
      <c r="I842" s="81"/>
      <c r="J842" s="81"/>
      <c r="K842" s="81"/>
      <c r="L842" s="81"/>
      <c r="M842" s="81"/>
      <c r="N842" s="81"/>
      <c r="O842" s="81"/>
      <c r="P842" s="81"/>
      <c r="Q842" s="81"/>
      <c r="R842" s="81"/>
      <c r="S842" s="81"/>
      <c r="T842" s="81"/>
    </row>
    <row r="843" spans="1:20" ht="14.25" customHeight="1" x14ac:dyDescent="0.35">
      <c r="A843" s="81"/>
      <c r="B843" s="81"/>
      <c r="C843" s="81"/>
      <c r="D843" s="81"/>
      <c r="E843" s="81"/>
      <c r="F843" s="81"/>
      <c r="G843" s="81"/>
      <c r="H843" s="81"/>
      <c r="I843" s="81"/>
      <c r="J843" s="81"/>
      <c r="K843" s="81"/>
      <c r="L843" s="81"/>
      <c r="M843" s="81"/>
      <c r="N843" s="81"/>
      <c r="O843" s="81"/>
      <c r="P843" s="81"/>
      <c r="Q843" s="81"/>
      <c r="R843" s="81"/>
      <c r="S843" s="81"/>
      <c r="T843" s="81"/>
    </row>
    <row r="844" spans="1:20" ht="14.25" customHeight="1" x14ac:dyDescent="0.35">
      <c r="A844" s="81"/>
      <c r="B844" s="81"/>
      <c r="C844" s="81"/>
      <c r="D844" s="81"/>
      <c r="E844" s="81"/>
      <c r="F844" s="81"/>
      <c r="G844" s="81"/>
      <c r="H844" s="81"/>
      <c r="I844" s="81"/>
      <c r="J844" s="81"/>
      <c r="K844" s="81"/>
      <c r="L844" s="81"/>
      <c r="M844" s="81"/>
      <c r="N844" s="81"/>
      <c r="O844" s="81"/>
      <c r="P844" s="81"/>
      <c r="Q844" s="81"/>
      <c r="R844" s="81"/>
      <c r="S844" s="81"/>
      <c r="T844" s="81"/>
    </row>
    <row r="845" spans="1:20" ht="14.25" customHeight="1" x14ac:dyDescent="0.35">
      <c r="A845" s="81"/>
      <c r="B845" s="81"/>
      <c r="C845" s="81"/>
      <c r="D845" s="81"/>
      <c r="E845" s="81"/>
      <c r="F845" s="81"/>
      <c r="G845" s="81"/>
      <c r="H845" s="81"/>
      <c r="I845" s="81"/>
      <c r="J845" s="81"/>
      <c r="K845" s="81"/>
      <c r="L845" s="81"/>
      <c r="M845" s="81"/>
      <c r="N845" s="81"/>
      <c r="O845" s="81"/>
      <c r="P845" s="81"/>
      <c r="Q845" s="81"/>
      <c r="R845" s="81"/>
      <c r="S845" s="81"/>
      <c r="T845" s="81"/>
    </row>
    <row r="846" spans="1:20" ht="14.25" customHeight="1" x14ac:dyDescent="0.35">
      <c r="A846" s="81"/>
      <c r="B846" s="81"/>
      <c r="C846" s="81"/>
      <c r="D846" s="81"/>
      <c r="E846" s="81"/>
      <c r="F846" s="81"/>
      <c r="G846" s="81"/>
      <c r="H846" s="81"/>
      <c r="I846" s="81"/>
      <c r="J846" s="81"/>
      <c r="K846" s="81"/>
      <c r="L846" s="81"/>
      <c r="M846" s="81"/>
      <c r="N846" s="81"/>
      <c r="O846" s="81"/>
      <c r="P846" s="81"/>
      <c r="Q846" s="81"/>
      <c r="R846" s="81"/>
      <c r="S846" s="81"/>
      <c r="T846" s="81"/>
    </row>
    <row r="847" spans="1:20" ht="14.25" customHeight="1" x14ac:dyDescent="0.35">
      <c r="A847" s="81"/>
      <c r="B847" s="81"/>
      <c r="C847" s="81"/>
      <c r="D847" s="81"/>
      <c r="E847" s="81"/>
      <c r="F847" s="81"/>
      <c r="G847" s="81"/>
      <c r="H847" s="81"/>
      <c r="I847" s="81"/>
      <c r="J847" s="81"/>
      <c r="K847" s="81"/>
      <c r="L847" s="81"/>
      <c r="M847" s="81"/>
      <c r="N847" s="81"/>
      <c r="O847" s="81"/>
      <c r="P847" s="81"/>
      <c r="Q847" s="81"/>
      <c r="R847" s="81"/>
      <c r="S847" s="81"/>
      <c r="T847" s="81"/>
    </row>
    <row r="848" spans="1:20" ht="14.25" customHeight="1" x14ac:dyDescent="0.35">
      <c r="A848" s="81"/>
      <c r="B848" s="81"/>
      <c r="C848" s="81"/>
      <c r="D848" s="81"/>
      <c r="E848" s="81"/>
      <c r="F848" s="81"/>
      <c r="G848" s="81"/>
      <c r="H848" s="81"/>
      <c r="I848" s="81"/>
      <c r="J848" s="81"/>
      <c r="K848" s="81"/>
      <c r="L848" s="81"/>
      <c r="M848" s="81"/>
      <c r="N848" s="81"/>
      <c r="O848" s="81"/>
      <c r="P848" s="81"/>
      <c r="Q848" s="81"/>
      <c r="R848" s="81"/>
      <c r="S848" s="81"/>
      <c r="T848" s="81"/>
    </row>
    <row r="849" spans="1:20" ht="14.25" customHeight="1" x14ac:dyDescent="0.35">
      <c r="A849" s="81"/>
      <c r="B849" s="81"/>
      <c r="C849" s="81"/>
      <c r="D849" s="81"/>
      <c r="E849" s="81"/>
      <c r="F849" s="81"/>
      <c r="G849" s="81"/>
      <c r="H849" s="81"/>
      <c r="I849" s="81"/>
      <c r="J849" s="81"/>
      <c r="K849" s="81"/>
      <c r="L849" s="81"/>
      <c r="M849" s="81"/>
      <c r="N849" s="81"/>
      <c r="O849" s="81"/>
      <c r="P849" s="81"/>
      <c r="Q849" s="81"/>
      <c r="R849" s="81"/>
      <c r="S849" s="81"/>
      <c r="T849" s="81"/>
    </row>
    <row r="850" spans="1:20" ht="14.25" customHeight="1" x14ac:dyDescent="0.35">
      <c r="A850" s="81"/>
      <c r="B850" s="81"/>
      <c r="C850" s="81"/>
      <c r="D850" s="81"/>
      <c r="E850" s="81"/>
      <c r="F850" s="81"/>
      <c r="G850" s="81"/>
      <c r="H850" s="81"/>
      <c r="I850" s="81"/>
      <c r="J850" s="81"/>
      <c r="K850" s="81"/>
      <c r="L850" s="81"/>
      <c r="M850" s="81"/>
      <c r="N850" s="81"/>
      <c r="O850" s="81"/>
      <c r="P850" s="81"/>
      <c r="Q850" s="81"/>
      <c r="R850" s="81"/>
      <c r="S850" s="81"/>
      <c r="T850" s="81"/>
    </row>
    <row r="851" spans="1:20" ht="14.25" customHeight="1" x14ac:dyDescent="0.35">
      <c r="A851" s="81"/>
      <c r="B851" s="81"/>
      <c r="C851" s="81"/>
      <c r="D851" s="81"/>
      <c r="E851" s="81"/>
      <c r="F851" s="81"/>
      <c r="G851" s="81"/>
      <c r="H851" s="81"/>
      <c r="I851" s="81"/>
      <c r="J851" s="81"/>
      <c r="K851" s="81"/>
      <c r="L851" s="81"/>
      <c r="M851" s="81"/>
      <c r="N851" s="81"/>
      <c r="O851" s="81"/>
      <c r="P851" s="81"/>
      <c r="Q851" s="81"/>
      <c r="R851" s="81"/>
      <c r="S851" s="81"/>
      <c r="T851" s="81"/>
    </row>
    <row r="852" spans="1:20" ht="14.25" customHeight="1" x14ac:dyDescent="0.35">
      <c r="A852" s="81"/>
      <c r="B852" s="81"/>
      <c r="C852" s="81"/>
      <c r="D852" s="81"/>
      <c r="E852" s="81"/>
      <c r="F852" s="81"/>
      <c r="G852" s="81"/>
      <c r="H852" s="81"/>
      <c r="I852" s="81"/>
      <c r="J852" s="81"/>
      <c r="K852" s="81"/>
      <c r="L852" s="81"/>
      <c r="M852" s="81"/>
      <c r="N852" s="81"/>
      <c r="O852" s="81"/>
      <c r="P852" s="81"/>
      <c r="Q852" s="81"/>
      <c r="R852" s="81"/>
      <c r="S852" s="81"/>
      <c r="T852" s="81"/>
    </row>
    <row r="853" spans="1:20" ht="14.25" customHeight="1" x14ac:dyDescent="0.35">
      <c r="A853" s="81"/>
      <c r="B853" s="81"/>
      <c r="C853" s="81"/>
      <c r="D853" s="81"/>
      <c r="E853" s="81"/>
      <c r="F853" s="81"/>
      <c r="G853" s="81"/>
      <c r="H853" s="81"/>
      <c r="I853" s="81"/>
      <c r="J853" s="81"/>
      <c r="K853" s="81"/>
      <c r="L853" s="81"/>
      <c r="M853" s="81"/>
      <c r="N853" s="81"/>
      <c r="O853" s="81"/>
      <c r="P853" s="81"/>
      <c r="Q853" s="81"/>
      <c r="R853" s="81"/>
      <c r="S853" s="81"/>
      <c r="T853" s="81"/>
    </row>
    <row r="854" spans="1:20" ht="14.25" customHeight="1" x14ac:dyDescent="0.35">
      <c r="A854" s="81"/>
      <c r="B854" s="81"/>
      <c r="C854" s="81"/>
      <c r="D854" s="81"/>
      <c r="E854" s="81"/>
      <c r="F854" s="81"/>
      <c r="G854" s="81"/>
      <c r="H854" s="81"/>
      <c r="I854" s="81"/>
      <c r="J854" s="81"/>
      <c r="K854" s="81"/>
      <c r="L854" s="81"/>
      <c r="M854" s="81"/>
      <c r="N854" s="81"/>
      <c r="O854" s="81"/>
      <c r="P854" s="81"/>
      <c r="Q854" s="81"/>
      <c r="R854" s="81"/>
      <c r="S854" s="81"/>
      <c r="T854" s="81"/>
    </row>
    <row r="855" spans="1:20" ht="14.25" customHeight="1" x14ac:dyDescent="0.35">
      <c r="A855" s="81"/>
      <c r="B855" s="81"/>
      <c r="C855" s="81"/>
      <c r="D855" s="81"/>
      <c r="E855" s="81"/>
      <c r="F855" s="81"/>
      <c r="G855" s="81"/>
      <c r="H855" s="81"/>
      <c r="I855" s="81"/>
      <c r="J855" s="81"/>
      <c r="K855" s="81"/>
      <c r="L855" s="81"/>
      <c r="M855" s="81"/>
      <c r="N855" s="81"/>
      <c r="O855" s="81"/>
      <c r="P855" s="81"/>
      <c r="Q855" s="81"/>
      <c r="R855" s="81"/>
      <c r="S855" s="81"/>
      <c r="T855" s="81"/>
    </row>
    <row r="856" spans="1:20" ht="14.25" customHeight="1" x14ac:dyDescent="0.35">
      <c r="A856" s="81"/>
      <c r="B856" s="81"/>
      <c r="C856" s="81"/>
      <c r="D856" s="81"/>
      <c r="E856" s="81"/>
      <c r="F856" s="81"/>
      <c r="G856" s="81"/>
      <c r="H856" s="81"/>
      <c r="I856" s="81"/>
      <c r="J856" s="81"/>
      <c r="K856" s="81"/>
      <c r="L856" s="81"/>
      <c r="M856" s="81"/>
      <c r="N856" s="81"/>
      <c r="O856" s="81"/>
      <c r="P856" s="81"/>
      <c r="Q856" s="81"/>
      <c r="R856" s="81"/>
      <c r="S856" s="81"/>
      <c r="T856" s="81"/>
    </row>
    <row r="857" spans="1:20" ht="14.25" customHeight="1" x14ac:dyDescent="0.35">
      <c r="A857" s="81"/>
      <c r="B857" s="81"/>
      <c r="C857" s="81"/>
      <c r="D857" s="81"/>
      <c r="E857" s="81"/>
      <c r="F857" s="81"/>
      <c r="G857" s="81"/>
      <c r="H857" s="81"/>
      <c r="I857" s="81"/>
      <c r="J857" s="81"/>
      <c r="K857" s="81"/>
      <c r="L857" s="81"/>
      <c r="M857" s="81"/>
      <c r="N857" s="81"/>
      <c r="O857" s="81"/>
      <c r="P857" s="81"/>
      <c r="Q857" s="81"/>
      <c r="R857" s="81"/>
      <c r="S857" s="81"/>
      <c r="T857" s="81"/>
    </row>
    <row r="858" spans="1:20" ht="14.25" customHeight="1" x14ac:dyDescent="0.35">
      <c r="A858" s="81"/>
      <c r="B858" s="81"/>
      <c r="C858" s="81"/>
      <c r="D858" s="81"/>
      <c r="E858" s="81"/>
      <c r="F858" s="81"/>
      <c r="G858" s="81"/>
      <c r="H858" s="81"/>
      <c r="I858" s="81"/>
      <c r="J858" s="81"/>
      <c r="K858" s="81"/>
      <c r="L858" s="81"/>
      <c r="M858" s="81"/>
      <c r="N858" s="81"/>
      <c r="O858" s="81"/>
      <c r="P858" s="81"/>
      <c r="Q858" s="81"/>
      <c r="R858" s="81"/>
      <c r="S858" s="81"/>
      <c r="T858" s="81"/>
    </row>
    <row r="859" spans="1:20" ht="14.25" customHeight="1" x14ac:dyDescent="0.35">
      <c r="A859" s="81"/>
      <c r="B859" s="81"/>
      <c r="C859" s="81"/>
      <c r="D859" s="81"/>
      <c r="E859" s="81"/>
      <c r="F859" s="81"/>
      <c r="G859" s="81"/>
      <c r="H859" s="81"/>
      <c r="I859" s="81"/>
      <c r="J859" s="81"/>
      <c r="K859" s="81"/>
      <c r="L859" s="81"/>
      <c r="M859" s="81"/>
      <c r="N859" s="81"/>
      <c r="O859" s="81"/>
      <c r="P859" s="81"/>
      <c r="Q859" s="81"/>
      <c r="R859" s="81"/>
      <c r="S859" s="81"/>
      <c r="T859" s="81"/>
    </row>
    <row r="860" spans="1:20" ht="14.25" customHeight="1" x14ac:dyDescent="0.35">
      <c r="A860" s="81"/>
      <c r="B860" s="81"/>
      <c r="C860" s="81"/>
      <c r="D860" s="81"/>
      <c r="E860" s="81"/>
      <c r="F860" s="81"/>
      <c r="G860" s="81"/>
      <c r="H860" s="81"/>
      <c r="I860" s="81"/>
      <c r="J860" s="81"/>
      <c r="K860" s="81"/>
      <c r="L860" s="81"/>
      <c r="M860" s="81"/>
      <c r="N860" s="81"/>
      <c r="O860" s="81"/>
      <c r="P860" s="81"/>
      <c r="Q860" s="81"/>
      <c r="R860" s="81"/>
      <c r="S860" s="81"/>
      <c r="T860" s="81"/>
    </row>
    <row r="861" spans="1:20" ht="14.25" customHeight="1" x14ac:dyDescent="0.35">
      <c r="A861" s="81"/>
      <c r="B861" s="81"/>
      <c r="C861" s="81"/>
      <c r="D861" s="81"/>
      <c r="E861" s="81"/>
      <c r="F861" s="81"/>
      <c r="G861" s="81"/>
      <c r="H861" s="81"/>
      <c r="I861" s="81"/>
      <c r="J861" s="81"/>
      <c r="K861" s="81"/>
      <c r="L861" s="81"/>
      <c r="M861" s="81"/>
      <c r="N861" s="81"/>
      <c r="O861" s="81"/>
      <c r="P861" s="81"/>
      <c r="Q861" s="81"/>
      <c r="R861" s="81"/>
      <c r="S861" s="81"/>
      <c r="T861" s="81"/>
    </row>
    <row r="862" spans="1:20" ht="14.25" customHeight="1" x14ac:dyDescent="0.35">
      <c r="A862" s="81"/>
      <c r="B862" s="81"/>
      <c r="C862" s="81"/>
      <c r="D862" s="81"/>
      <c r="E862" s="81"/>
      <c r="F862" s="81"/>
      <c r="G862" s="81"/>
      <c r="H862" s="81"/>
      <c r="I862" s="81"/>
      <c r="J862" s="81"/>
      <c r="K862" s="81"/>
      <c r="L862" s="81"/>
      <c r="M862" s="81"/>
      <c r="N862" s="81"/>
      <c r="O862" s="81"/>
      <c r="P862" s="81"/>
      <c r="Q862" s="81"/>
      <c r="R862" s="81"/>
      <c r="S862" s="81"/>
      <c r="T862" s="81"/>
    </row>
    <row r="863" spans="1:20" ht="14.25" customHeight="1" x14ac:dyDescent="0.35">
      <c r="A863" s="81"/>
      <c r="B863" s="81"/>
      <c r="C863" s="81"/>
      <c r="D863" s="81"/>
      <c r="E863" s="81"/>
      <c r="F863" s="81"/>
      <c r="G863" s="81"/>
      <c r="H863" s="81"/>
      <c r="I863" s="81"/>
      <c r="J863" s="81"/>
      <c r="K863" s="81"/>
      <c r="L863" s="81"/>
      <c r="M863" s="81"/>
      <c r="N863" s="81"/>
      <c r="O863" s="81"/>
      <c r="P863" s="81"/>
      <c r="Q863" s="81"/>
      <c r="R863" s="81"/>
      <c r="S863" s="81"/>
      <c r="T863" s="81"/>
    </row>
    <row r="864" spans="1:20" ht="14.25" customHeight="1" x14ac:dyDescent="0.35">
      <c r="A864" s="81"/>
      <c r="B864" s="81"/>
      <c r="C864" s="81"/>
      <c r="D864" s="81"/>
      <c r="E864" s="81"/>
      <c r="F864" s="81"/>
      <c r="G864" s="81"/>
      <c r="H864" s="81"/>
      <c r="I864" s="81"/>
      <c r="J864" s="81"/>
      <c r="K864" s="81"/>
      <c r="L864" s="81"/>
      <c r="M864" s="81"/>
      <c r="N864" s="81"/>
      <c r="O864" s="81"/>
      <c r="P864" s="81"/>
      <c r="Q864" s="81"/>
      <c r="R864" s="81"/>
      <c r="S864" s="81"/>
      <c r="T864" s="81"/>
    </row>
    <row r="865" spans="1:20" ht="14.25" customHeight="1" x14ac:dyDescent="0.35">
      <c r="A865" s="81"/>
      <c r="B865" s="81"/>
      <c r="C865" s="81"/>
      <c r="D865" s="81"/>
      <c r="E865" s="81"/>
      <c r="F865" s="81"/>
      <c r="G865" s="81"/>
      <c r="H865" s="81"/>
      <c r="I865" s="81"/>
      <c r="J865" s="81"/>
      <c r="K865" s="81"/>
      <c r="L865" s="81"/>
      <c r="M865" s="81"/>
      <c r="N865" s="81"/>
      <c r="O865" s="81"/>
      <c r="P865" s="81"/>
      <c r="Q865" s="81"/>
      <c r="R865" s="81"/>
      <c r="S865" s="81"/>
      <c r="T865" s="81"/>
    </row>
    <row r="866" spans="1:20" ht="14.25" customHeight="1" x14ac:dyDescent="0.35">
      <c r="A866" s="81"/>
      <c r="B866" s="81"/>
      <c r="C866" s="81"/>
      <c r="D866" s="81"/>
      <c r="E866" s="81"/>
      <c r="F866" s="81"/>
      <c r="G866" s="81"/>
      <c r="H866" s="81"/>
      <c r="I866" s="81"/>
      <c r="J866" s="81"/>
      <c r="K866" s="81"/>
      <c r="L866" s="81"/>
      <c r="M866" s="81"/>
      <c r="N866" s="81"/>
      <c r="O866" s="81"/>
      <c r="P866" s="81"/>
      <c r="Q866" s="81"/>
      <c r="R866" s="81"/>
      <c r="S866" s="81"/>
      <c r="T866" s="81"/>
    </row>
    <row r="867" spans="1:20" ht="14.25" customHeight="1" x14ac:dyDescent="0.35">
      <c r="A867" s="81"/>
      <c r="B867" s="81"/>
      <c r="C867" s="81"/>
      <c r="D867" s="81"/>
      <c r="E867" s="81"/>
      <c r="F867" s="81"/>
      <c r="G867" s="81"/>
      <c r="H867" s="81"/>
      <c r="I867" s="81"/>
      <c r="J867" s="81"/>
      <c r="K867" s="81"/>
      <c r="L867" s="81"/>
      <c r="M867" s="81"/>
      <c r="N867" s="81"/>
      <c r="O867" s="81"/>
      <c r="P867" s="81"/>
      <c r="Q867" s="81"/>
      <c r="R867" s="81"/>
      <c r="S867" s="81"/>
      <c r="T867" s="81"/>
    </row>
    <row r="868" spans="1:20" ht="14.25" customHeight="1" x14ac:dyDescent="0.35">
      <c r="A868" s="81"/>
      <c r="B868" s="81"/>
      <c r="C868" s="81"/>
      <c r="D868" s="81"/>
      <c r="E868" s="81"/>
      <c r="F868" s="81"/>
      <c r="G868" s="81"/>
      <c r="H868" s="81"/>
      <c r="I868" s="81"/>
      <c r="J868" s="81"/>
      <c r="K868" s="81"/>
      <c r="L868" s="81"/>
      <c r="M868" s="81"/>
      <c r="N868" s="81"/>
      <c r="O868" s="81"/>
      <c r="P868" s="81"/>
      <c r="Q868" s="81"/>
      <c r="R868" s="81"/>
      <c r="S868" s="81"/>
      <c r="T868" s="81"/>
    </row>
    <row r="869" spans="1:20" ht="14.25" customHeight="1" x14ac:dyDescent="0.35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  <c r="Q869" s="81"/>
      <c r="R869" s="81"/>
      <c r="S869" s="81"/>
      <c r="T869" s="81"/>
    </row>
    <row r="870" spans="1:20" ht="14.25" customHeight="1" x14ac:dyDescent="0.35">
      <c r="A870" s="81"/>
      <c r="B870" s="81"/>
      <c r="C870" s="81"/>
      <c r="D870" s="81"/>
      <c r="E870" s="81"/>
      <c r="F870" s="81"/>
      <c r="G870" s="81"/>
      <c r="H870" s="81"/>
      <c r="I870" s="81"/>
      <c r="J870" s="81"/>
      <c r="K870" s="81"/>
      <c r="L870" s="81"/>
      <c r="M870" s="81"/>
      <c r="N870" s="81"/>
      <c r="O870" s="81"/>
      <c r="P870" s="81"/>
      <c r="Q870" s="81"/>
      <c r="R870" s="81"/>
      <c r="S870" s="81"/>
      <c r="T870" s="81"/>
    </row>
    <row r="871" spans="1:20" ht="14.25" customHeight="1" x14ac:dyDescent="0.35">
      <c r="A871" s="81"/>
      <c r="B871" s="81"/>
      <c r="C871" s="81"/>
      <c r="D871" s="81"/>
      <c r="E871" s="81"/>
      <c r="F871" s="81"/>
      <c r="G871" s="81"/>
      <c r="H871" s="81"/>
      <c r="I871" s="81"/>
      <c r="J871" s="81"/>
      <c r="K871" s="81"/>
      <c r="L871" s="81"/>
      <c r="M871" s="81"/>
      <c r="N871" s="81"/>
      <c r="O871" s="81"/>
      <c r="P871" s="81"/>
      <c r="Q871" s="81"/>
      <c r="R871" s="81"/>
      <c r="S871" s="81"/>
      <c r="T871" s="81"/>
    </row>
    <row r="872" spans="1:20" ht="14.25" customHeight="1" x14ac:dyDescent="0.35">
      <c r="A872" s="81"/>
      <c r="B872" s="81"/>
      <c r="C872" s="81"/>
      <c r="D872" s="81"/>
      <c r="E872" s="81"/>
      <c r="F872" s="81"/>
      <c r="G872" s="81"/>
      <c r="H872" s="81"/>
      <c r="I872" s="81"/>
      <c r="J872" s="81"/>
      <c r="K872" s="81"/>
      <c r="L872" s="81"/>
      <c r="M872" s="81"/>
      <c r="N872" s="81"/>
      <c r="O872" s="81"/>
      <c r="P872" s="81"/>
      <c r="Q872" s="81"/>
      <c r="R872" s="81"/>
      <c r="S872" s="81"/>
      <c r="T872" s="81"/>
    </row>
    <row r="873" spans="1:20" ht="14.25" customHeight="1" x14ac:dyDescent="0.35">
      <c r="A873" s="81"/>
      <c r="B873" s="81"/>
      <c r="C873" s="81"/>
      <c r="D873" s="81"/>
      <c r="E873" s="81"/>
      <c r="F873" s="81"/>
      <c r="G873" s="81"/>
      <c r="H873" s="81"/>
      <c r="I873" s="81"/>
      <c r="J873" s="81"/>
      <c r="K873" s="81"/>
      <c r="L873" s="81"/>
      <c r="M873" s="81"/>
      <c r="N873" s="81"/>
      <c r="O873" s="81"/>
      <c r="P873" s="81"/>
      <c r="Q873" s="81"/>
      <c r="R873" s="81"/>
      <c r="S873" s="81"/>
      <c r="T873" s="81"/>
    </row>
    <row r="874" spans="1:20" ht="14.25" customHeight="1" x14ac:dyDescent="0.35">
      <c r="A874" s="81"/>
      <c r="B874" s="81"/>
      <c r="C874" s="81"/>
      <c r="D874" s="81"/>
      <c r="E874" s="81"/>
      <c r="F874" s="81"/>
      <c r="G874" s="81"/>
      <c r="H874" s="81"/>
      <c r="I874" s="81"/>
      <c r="J874" s="81"/>
      <c r="K874" s="81"/>
      <c r="L874" s="81"/>
      <c r="M874" s="81"/>
      <c r="N874" s="81"/>
      <c r="O874" s="81"/>
      <c r="P874" s="81"/>
      <c r="Q874" s="81"/>
      <c r="R874" s="81"/>
      <c r="S874" s="81"/>
      <c r="T874" s="81"/>
    </row>
    <row r="875" spans="1:20" ht="14.25" customHeight="1" x14ac:dyDescent="0.35">
      <c r="A875" s="81"/>
      <c r="B875" s="81"/>
      <c r="C875" s="81"/>
      <c r="D875" s="81"/>
      <c r="E875" s="81"/>
      <c r="F875" s="81"/>
      <c r="G875" s="81"/>
      <c r="H875" s="81"/>
      <c r="I875" s="81"/>
      <c r="J875" s="81"/>
      <c r="K875" s="81"/>
      <c r="L875" s="81"/>
      <c r="M875" s="81"/>
      <c r="N875" s="81"/>
      <c r="O875" s="81"/>
      <c r="P875" s="81"/>
      <c r="Q875" s="81"/>
      <c r="R875" s="81"/>
      <c r="S875" s="81"/>
      <c r="T875" s="81"/>
    </row>
    <row r="876" spans="1:20" ht="14.25" customHeight="1" x14ac:dyDescent="0.35">
      <c r="A876" s="81"/>
      <c r="B876" s="81"/>
      <c r="C876" s="81"/>
      <c r="D876" s="81"/>
      <c r="E876" s="81"/>
      <c r="F876" s="81"/>
      <c r="G876" s="81"/>
      <c r="H876" s="81"/>
      <c r="I876" s="81"/>
      <c r="J876" s="81"/>
      <c r="K876" s="81"/>
      <c r="L876" s="81"/>
      <c r="M876" s="81"/>
      <c r="N876" s="81"/>
      <c r="O876" s="81"/>
      <c r="P876" s="81"/>
      <c r="Q876" s="81"/>
      <c r="R876" s="81"/>
      <c r="S876" s="81"/>
      <c r="T876" s="81"/>
    </row>
    <row r="877" spans="1:20" ht="14.25" customHeight="1" x14ac:dyDescent="0.35">
      <c r="A877" s="81"/>
      <c r="B877" s="81"/>
      <c r="C877" s="81"/>
      <c r="D877" s="81"/>
      <c r="E877" s="81"/>
      <c r="F877" s="81"/>
      <c r="G877" s="81"/>
      <c r="H877" s="81"/>
      <c r="I877" s="81"/>
      <c r="J877" s="81"/>
      <c r="K877" s="81"/>
      <c r="L877" s="81"/>
      <c r="M877" s="81"/>
      <c r="N877" s="81"/>
      <c r="O877" s="81"/>
      <c r="P877" s="81"/>
      <c r="Q877" s="81"/>
      <c r="R877" s="81"/>
      <c r="S877" s="81"/>
      <c r="T877" s="81"/>
    </row>
    <row r="878" spans="1:20" ht="14.25" customHeight="1" x14ac:dyDescent="0.35">
      <c r="A878" s="81"/>
      <c r="B878" s="81"/>
      <c r="C878" s="81"/>
      <c r="D878" s="81"/>
      <c r="E878" s="81"/>
      <c r="F878" s="81"/>
      <c r="G878" s="81"/>
      <c r="H878" s="81"/>
      <c r="I878" s="81"/>
      <c r="J878" s="81"/>
      <c r="K878" s="81"/>
      <c r="L878" s="81"/>
      <c r="M878" s="81"/>
      <c r="N878" s="81"/>
      <c r="O878" s="81"/>
      <c r="P878" s="81"/>
      <c r="Q878" s="81"/>
      <c r="R878" s="81"/>
      <c r="S878" s="81"/>
      <c r="T878" s="81"/>
    </row>
    <row r="879" spans="1:20" ht="14.25" customHeight="1" x14ac:dyDescent="0.35">
      <c r="A879" s="81"/>
      <c r="B879" s="81"/>
      <c r="C879" s="81"/>
      <c r="D879" s="81"/>
      <c r="E879" s="81"/>
      <c r="F879" s="81"/>
      <c r="G879" s="81"/>
      <c r="H879" s="81"/>
      <c r="I879" s="81"/>
      <c r="J879" s="81"/>
      <c r="K879" s="81"/>
      <c r="L879" s="81"/>
      <c r="M879" s="81"/>
      <c r="N879" s="81"/>
      <c r="O879" s="81"/>
      <c r="P879" s="81"/>
      <c r="Q879" s="81"/>
      <c r="R879" s="81"/>
      <c r="S879" s="81"/>
      <c r="T879" s="81"/>
    </row>
    <row r="880" spans="1:20" ht="14.25" customHeight="1" x14ac:dyDescent="0.35">
      <c r="A880" s="81"/>
      <c r="B880" s="81"/>
      <c r="C880" s="81"/>
      <c r="D880" s="81"/>
      <c r="E880" s="81"/>
      <c r="F880" s="81"/>
      <c r="G880" s="81"/>
      <c r="H880" s="81"/>
      <c r="I880" s="81"/>
      <c r="J880" s="81"/>
      <c r="K880" s="81"/>
      <c r="L880" s="81"/>
      <c r="M880" s="81"/>
      <c r="N880" s="81"/>
      <c r="O880" s="81"/>
      <c r="P880" s="81"/>
      <c r="Q880" s="81"/>
      <c r="R880" s="81"/>
      <c r="S880" s="81"/>
      <c r="T880" s="81"/>
    </row>
    <row r="881" spans="1:20" ht="14.25" customHeight="1" x14ac:dyDescent="0.35">
      <c r="A881" s="81"/>
      <c r="B881" s="81"/>
      <c r="C881" s="81"/>
      <c r="D881" s="81"/>
      <c r="E881" s="81"/>
      <c r="F881" s="81"/>
      <c r="G881" s="81"/>
      <c r="H881" s="81"/>
      <c r="I881" s="81"/>
      <c r="J881" s="81"/>
      <c r="K881" s="81"/>
      <c r="L881" s="81"/>
      <c r="M881" s="81"/>
      <c r="N881" s="81"/>
      <c r="O881" s="81"/>
      <c r="P881" s="81"/>
      <c r="Q881" s="81"/>
      <c r="R881" s="81"/>
      <c r="S881" s="81"/>
      <c r="T881" s="81"/>
    </row>
    <row r="882" spans="1:20" ht="14.25" customHeight="1" x14ac:dyDescent="0.35">
      <c r="A882" s="81"/>
      <c r="B882" s="81"/>
      <c r="C882" s="81"/>
      <c r="D882" s="81"/>
      <c r="E882" s="81"/>
      <c r="F882" s="81"/>
      <c r="G882" s="81"/>
      <c r="H882" s="81"/>
      <c r="I882" s="81"/>
      <c r="J882" s="81"/>
      <c r="K882" s="81"/>
      <c r="L882" s="81"/>
      <c r="M882" s="81"/>
      <c r="N882" s="81"/>
      <c r="O882" s="81"/>
      <c r="P882" s="81"/>
      <c r="Q882" s="81"/>
      <c r="R882" s="81"/>
      <c r="S882" s="81"/>
      <c r="T882" s="81"/>
    </row>
    <row r="883" spans="1:20" ht="14.25" customHeight="1" x14ac:dyDescent="0.35">
      <c r="A883" s="81"/>
      <c r="B883" s="81"/>
      <c r="C883" s="81"/>
      <c r="D883" s="81"/>
      <c r="E883" s="81"/>
      <c r="F883" s="81"/>
      <c r="G883" s="81"/>
      <c r="H883" s="81"/>
      <c r="I883" s="81"/>
      <c r="J883" s="81"/>
      <c r="K883" s="81"/>
      <c r="L883" s="81"/>
      <c r="M883" s="81"/>
      <c r="N883" s="81"/>
      <c r="O883" s="81"/>
      <c r="P883" s="81"/>
      <c r="Q883" s="81"/>
      <c r="R883" s="81"/>
      <c r="S883" s="81"/>
      <c r="T883" s="81"/>
    </row>
    <row r="884" spans="1:20" ht="14.25" customHeight="1" x14ac:dyDescent="0.35">
      <c r="A884" s="81"/>
      <c r="B884" s="81"/>
      <c r="C884" s="81"/>
      <c r="D884" s="81"/>
      <c r="E884" s="81"/>
      <c r="F884" s="81"/>
      <c r="G884" s="81"/>
      <c r="H884" s="81"/>
      <c r="I884" s="81"/>
      <c r="J884" s="81"/>
      <c r="K884" s="81"/>
      <c r="L884" s="81"/>
      <c r="M884" s="81"/>
      <c r="N884" s="81"/>
      <c r="O884" s="81"/>
      <c r="P884" s="81"/>
      <c r="Q884" s="81"/>
      <c r="R884" s="81"/>
      <c r="S884" s="81"/>
      <c r="T884" s="81"/>
    </row>
    <row r="885" spans="1:20" ht="14.25" customHeight="1" x14ac:dyDescent="0.35">
      <c r="A885" s="81"/>
      <c r="B885" s="81"/>
      <c r="C885" s="81"/>
      <c r="D885" s="81"/>
      <c r="E885" s="81"/>
      <c r="F885" s="81"/>
      <c r="G885" s="81"/>
      <c r="H885" s="81"/>
      <c r="I885" s="81"/>
      <c r="J885" s="81"/>
      <c r="K885" s="81"/>
      <c r="L885" s="81"/>
      <c r="M885" s="81"/>
      <c r="N885" s="81"/>
      <c r="O885" s="81"/>
      <c r="P885" s="81"/>
      <c r="Q885" s="81"/>
      <c r="R885" s="81"/>
      <c r="S885" s="81"/>
      <c r="T885" s="81"/>
    </row>
    <row r="886" spans="1:20" ht="14.25" customHeight="1" x14ac:dyDescent="0.35">
      <c r="A886" s="81"/>
      <c r="B886" s="81"/>
      <c r="C886" s="81"/>
      <c r="D886" s="81"/>
      <c r="E886" s="81"/>
      <c r="F886" s="81"/>
      <c r="G886" s="81"/>
      <c r="H886" s="81"/>
      <c r="I886" s="81"/>
      <c r="J886" s="81"/>
      <c r="K886" s="81"/>
      <c r="L886" s="81"/>
      <c r="M886" s="81"/>
      <c r="N886" s="81"/>
      <c r="O886" s="81"/>
      <c r="P886" s="81"/>
      <c r="Q886" s="81"/>
      <c r="R886" s="81"/>
      <c r="S886" s="81"/>
      <c r="T886" s="81"/>
    </row>
    <row r="887" spans="1:20" ht="14.25" customHeight="1" x14ac:dyDescent="0.35">
      <c r="A887" s="81"/>
      <c r="B887" s="81"/>
      <c r="C887" s="81"/>
      <c r="D887" s="81"/>
      <c r="E887" s="81"/>
      <c r="F887" s="81"/>
      <c r="G887" s="81"/>
      <c r="H887" s="81"/>
      <c r="I887" s="81"/>
      <c r="J887" s="81"/>
      <c r="K887" s="81"/>
      <c r="L887" s="81"/>
      <c r="M887" s="81"/>
      <c r="N887" s="81"/>
      <c r="O887" s="81"/>
      <c r="P887" s="81"/>
      <c r="Q887" s="81"/>
      <c r="R887" s="81"/>
      <c r="S887" s="81"/>
      <c r="T887" s="81"/>
    </row>
    <row r="888" spans="1:20" ht="14.25" customHeight="1" x14ac:dyDescent="0.35">
      <c r="A888" s="81"/>
      <c r="B888" s="81"/>
      <c r="C888" s="81"/>
      <c r="D888" s="81"/>
      <c r="E888" s="81"/>
      <c r="F888" s="81"/>
      <c r="G888" s="81"/>
      <c r="H888" s="81"/>
      <c r="I888" s="81"/>
      <c r="J888" s="81"/>
      <c r="K888" s="81"/>
      <c r="L888" s="81"/>
      <c r="M888" s="81"/>
      <c r="N888" s="81"/>
      <c r="O888" s="81"/>
      <c r="P888" s="81"/>
      <c r="Q888" s="81"/>
      <c r="R888" s="81"/>
      <c r="S888" s="81"/>
      <c r="T888" s="81"/>
    </row>
    <row r="889" spans="1:20" ht="14.25" customHeight="1" x14ac:dyDescent="0.35">
      <c r="A889" s="81"/>
      <c r="B889" s="81"/>
      <c r="C889" s="81"/>
      <c r="D889" s="81"/>
      <c r="E889" s="81"/>
      <c r="F889" s="81"/>
      <c r="G889" s="81"/>
      <c r="H889" s="81"/>
      <c r="I889" s="81"/>
      <c r="J889" s="81"/>
      <c r="K889" s="81"/>
      <c r="L889" s="81"/>
      <c r="M889" s="81"/>
      <c r="N889" s="81"/>
      <c r="O889" s="81"/>
      <c r="P889" s="81"/>
      <c r="Q889" s="81"/>
      <c r="R889" s="81"/>
      <c r="S889" s="81"/>
      <c r="T889" s="81"/>
    </row>
    <row r="890" spans="1:20" ht="14.25" customHeight="1" x14ac:dyDescent="0.35">
      <c r="A890" s="81"/>
      <c r="B890" s="81"/>
      <c r="C890" s="81"/>
      <c r="D890" s="81"/>
      <c r="E890" s="81"/>
      <c r="F890" s="81"/>
      <c r="G890" s="81"/>
      <c r="H890" s="81"/>
      <c r="I890" s="81"/>
      <c r="J890" s="81"/>
      <c r="K890" s="81"/>
      <c r="L890" s="81"/>
      <c r="M890" s="81"/>
      <c r="N890" s="81"/>
      <c r="O890" s="81"/>
      <c r="P890" s="81"/>
      <c r="Q890" s="81"/>
      <c r="R890" s="81"/>
      <c r="S890" s="81"/>
      <c r="T890" s="81"/>
    </row>
    <row r="891" spans="1:20" ht="14.25" customHeight="1" x14ac:dyDescent="0.35">
      <c r="A891" s="81"/>
      <c r="B891" s="81"/>
      <c r="C891" s="81"/>
      <c r="D891" s="81"/>
      <c r="E891" s="81"/>
      <c r="F891" s="81"/>
      <c r="G891" s="81"/>
      <c r="H891" s="81"/>
      <c r="I891" s="81"/>
      <c r="J891" s="81"/>
      <c r="K891" s="81"/>
      <c r="L891" s="81"/>
      <c r="M891" s="81"/>
      <c r="N891" s="81"/>
      <c r="O891" s="81"/>
      <c r="P891" s="81"/>
      <c r="Q891" s="81"/>
      <c r="R891" s="81"/>
      <c r="S891" s="81"/>
      <c r="T891" s="81"/>
    </row>
    <row r="892" spans="1:20" ht="14.25" customHeight="1" x14ac:dyDescent="0.35">
      <c r="A892" s="81"/>
      <c r="B892" s="81"/>
      <c r="C892" s="81"/>
      <c r="D892" s="81"/>
      <c r="E892" s="81"/>
      <c r="F892" s="81"/>
      <c r="G892" s="81"/>
      <c r="H892" s="81"/>
      <c r="I892" s="81"/>
      <c r="J892" s="81"/>
      <c r="K892" s="81"/>
      <c r="L892" s="81"/>
      <c r="M892" s="81"/>
      <c r="N892" s="81"/>
      <c r="O892" s="81"/>
      <c r="P892" s="81"/>
      <c r="Q892" s="81"/>
      <c r="R892" s="81"/>
      <c r="S892" s="81"/>
      <c r="T892" s="81"/>
    </row>
    <row r="893" spans="1:20" ht="14.25" customHeight="1" x14ac:dyDescent="0.35">
      <c r="A893" s="81"/>
      <c r="B893" s="81"/>
      <c r="C893" s="81"/>
      <c r="D893" s="81"/>
      <c r="E893" s="81"/>
      <c r="F893" s="81"/>
      <c r="G893" s="81"/>
      <c r="H893" s="81"/>
      <c r="I893" s="81"/>
      <c r="J893" s="81"/>
      <c r="K893" s="81"/>
      <c r="L893" s="81"/>
      <c r="M893" s="81"/>
      <c r="N893" s="81"/>
      <c r="O893" s="81"/>
      <c r="P893" s="81"/>
      <c r="Q893" s="81"/>
      <c r="R893" s="81"/>
      <c r="S893" s="81"/>
      <c r="T893" s="81"/>
    </row>
    <row r="894" spans="1:20" ht="14.25" customHeight="1" x14ac:dyDescent="0.35">
      <c r="A894" s="81"/>
      <c r="B894" s="81"/>
      <c r="C894" s="81"/>
      <c r="D894" s="81"/>
      <c r="E894" s="81"/>
      <c r="F894" s="81"/>
      <c r="G894" s="81"/>
      <c r="H894" s="81"/>
      <c r="I894" s="81"/>
      <c r="J894" s="81"/>
      <c r="K894" s="81"/>
      <c r="L894" s="81"/>
      <c r="M894" s="81"/>
      <c r="N894" s="81"/>
      <c r="O894" s="81"/>
      <c r="P894" s="81"/>
      <c r="Q894" s="81"/>
      <c r="R894" s="81"/>
      <c r="S894" s="81"/>
      <c r="T894" s="81"/>
    </row>
    <row r="895" spans="1:20" ht="14.25" customHeight="1" x14ac:dyDescent="0.35">
      <c r="A895" s="81"/>
      <c r="B895" s="81"/>
      <c r="C895" s="81"/>
      <c r="D895" s="81"/>
      <c r="E895" s="81"/>
      <c r="F895" s="81"/>
      <c r="G895" s="81"/>
      <c r="H895" s="81"/>
      <c r="I895" s="81"/>
      <c r="J895" s="81"/>
      <c r="K895" s="81"/>
      <c r="L895" s="81"/>
      <c r="M895" s="81"/>
      <c r="N895" s="81"/>
      <c r="O895" s="81"/>
      <c r="P895" s="81"/>
      <c r="Q895" s="81"/>
      <c r="R895" s="81"/>
      <c r="S895" s="81"/>
      <c r="T895" s="81"/>
    </row>
    <row r="896" spans="1:20" ht="14.25" customHeight="1" x14ac:dyDescent="0.35">
      <c r="A896" s="81"/>
      <c r="B896" s="81"/>
      <c r="C896" s="81"/>
      <c r="D896" s="81"/>
      <c r="E896" s="81"/>
      <c r="F896" s="81"/>
      <c r="G896" s="81"/>
      <c r="H896" s="81"/>
      <c r="I896" s="81"/>
      <c r="J896" s="81"/>
      <c r="K896" s="81"/>
      <c r="L896" s="81"/>
      <c r="M896" s="81"/>
      <c r="N896" s="81"/>
      <c r="O896" s="81"/>
      <c r="P896" s="81"/>
      <c r="Q896" s="81"/>
      <c r="R896" s="81"/>
      <c r="S896" s="81"/>
      <c r="T896" s="81"/>
    </row>
    <row r="897" spans="1:20" ht="14.25" customHeight="1" x14ac:dyDescent="0.35">
      <c r="A897" s="81"/>
      <c r="B897" s="81"/>
      <c r="C897" s="81"/>
      <c r="D897" s="81"/>
      <c r="E897" s="81"/>
      <c r="F897" s="81"/>
      <c r="G897" s="81"/>
      <c r="H897" s="81"/>
      <c r="I897" s="81"/>
      <c r="J897" s="81"/>
      <c r="K897" s="81"/>
      <c r="L897" s="81"/>
      <c r="M897" s="81"/>
      <c r="N897" s="81"/>
      <c r="O897" s="81"/>
      <c r="P897" s="81"/>
      <c r="Q897" s="81"/>
      <c r="R897" s="81"/>
      <c r="S897" s="81"/>
      <c r="T897" s="81"/>
    </row>
    <row r="898" spans="1:20" ht="14.25" customHeight="1" x14ac:dyDescent="0.35">
      <c r="A898" s="81"/>
      <c r="B898" s="81"/>
      <c r="C898" s="81"/>
      <c r="D898" s="81"/>
      <c r="E898" s="81"/>
      <c r="F898" s="81"/>
      <c r="G898" s="81"/>
      <c r="H898" s="81"/>
      <c r="I898" s="81"/>
      <c r="J898" s="81"/>
      <c r="K898" s="81"/>
      <c r="L898" s="81"/>
      <c r="M898" s="81"/>
      <c r="N898" s="81"/>
      <c r="O898" s="81"/>
      <c r="P898" s="81"/>
      <c r="Q898" s="81"/>
      <c r="R898" s="81"/>
      <c r="S898" s="81"/>
      <c r="T898" s="81"/>
    </row>
    <row r="899" spans="1:20" ht="14.25" customHeight="1" x14ac:dyDescent="0.35">
      <c r="A899" s="81"/>
      <c r="B899" s="81"/>
      <c r="C899" s="81"/>
      <c r="D899" s="81"/>
      <c r="E899" s="81"/>
      <c r="F899" s="81"/>
      <c r="G899" s="81"/>
      <c r="H899" s="81"/>
      <c r="I899" s="81"/>
      <c r="J899" s="81"/>
      <c r="K899" s="81"/>
      <c r="L899" s="81"/>
      <c r="M899" s="81"/>
      <c r="N899" s="81"/>
      <c r="O899" s="81"/>
      <c r="P899" s="81"/>
      <c r="Q899" s="81"/>
      <c r="R899" s="81"/>
      <c r="S899" s="81"/>
      <c r="T899" s="81"/>
    </row>
    <row r="900" spans="1:20" ht="14.25" customHeight="1" x14ac:dyDescent="0.35">
      <c r="A900" s="81"/>
      <c r="B900" s="81"/>
      <c r="C900" s="81"/>
      <c r="D900" s="81"/>
      <c r="E900" s="81"/>
      <c r="F900" s="81"/>
      <c r="G900" s="81"/>
      <c r="H900" s="81"/>
      <c r="I900" s="81"/>
      <c r="J900" s="81"/>
      <c r="K900" s="81"/>
      <c r="L900" s="81"/>
      <c r="M900" s="81"/>
      <c r="N900" s="81"/>
      <c r="O900" s="81"/>
      <c r="P900" s="81"/>
      <c r="Q900" s="81"/>
      <c r="R900" s="81"/>
      <c r="S900" s="81"/>
      <c r="T900" s="81"/>
    </row>
    <row r="901" spans="1:20" ht="14.25" customHeight="1" x14ac:dyDescent="0.35">
      <c r="A901" s="81"/>
      <c r="B901" s="81"/>
      <c r="C901" s="81"/>
      <c r="D901" s="81"/>
      <c r="E901" s="81"/>
      <c r="F901" s="81"/>
      <c r="G901" s="81"/>
      <c r="H901" s="81"/>
      <c r="I901" s="81"/>
      <c r="J901" s="81"/>
      <c r="K901" s="81"/>
      <c r="L901" s="81"/>
      <c r="M901" s="81"/>
      <c r="N901" s="81"/>
      <c r="O901" s="81"/>
      <c r="P901" s="81"/>
      <c r="Q901" s="81"/>
      <c r="R901" s="81"/>
      <c r="S901" s="81"/>
      <c r="T901" s="81"/>
    </row>
    <row r="902" spans="1:20" ht="14.25" customHeight="1" x14ac:dyDescent="0.35">
      <c r="A902" s="81"/>
      <c r="B902" s="81"/>
      <c r="C902" s="81"/>
      <c r="D902" s="81"/>
      <c r="E902" s="81"/>
      <c r="F902" s="81"/>
      <c r="G902" s="81"/>
      <c r="H902" s="81"/>
      <c r="I902" s="81"/>
      <c r="J902" s="81"/>
      <c r="K902" s="81"/>
      <c r="L902" s="81"/>
      <c r="M902" s="81"/>
      <c r="N902" s="81"/>
      <c r="O902" s="81"/>
      <c r="P902" s="81"/>
      <c r="Q902" s="81"/>
      <c r="R902" s="81"/>
      <c r="S902" s="81"/>
      <c r="T902" s="81"/>
    </row>
    <row r="903" spans="1:20" ht="14.25" customHeight="1" x14ac:dyDescent="0.35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  <c r="Q903" s="81"/>
      <c r="R903" s="81"/>
      <c r="S903" s="81"/>
      <c r="T903" s="81"/>
    </row>
    <row r="904" spans="1:20" ht="14.25" customHeight="1" x14ac:dyDescent="0.35">
      <c r="A904" s="81"/>
      <c r="B904" s="81"/>
      <c r="C904" s="81"/>
      <c r="D904" s="81"/>
      <c r="E904" s="81"/>
      <c r="F904" s="81"/>
      <c r="G904" s="81"/>
      <c r="H904" s="81"/>
      <c r="I904" s="81"/>
      <c r="J904" s="81"/>
      <c r="K904" s="81"/>
      <c r="L904" s="81"/>
      <c r="M904" s="81"/>
      <c r="N904" s="81"/>
      <c r="O904" s="81"/>
      <c r="P904" s="81"/>
      <c r="Q904" s="81"/>
      <c r="R904" s="81"/>
      <c r="S904" s="81"/>
      <c r="T904" s="81"/>
    </row>
    <row r="905" spans="1:20" ht="14.25" customHeight="1" x14ac:dyDescent="0.35">
      <c r="A905" s="81"/>
      <c r="B905" s="81"/>
      <c r="C905" s="81"/>
      <c r="D905" s="81"/>
      <c r="E905" s="81"/>
      <c r="F905" s="81"/>
      <c r="G905" s="81"/>
      <c r="H905" s="81"/>
      <c r="I905" s="81"/>
      <c r="J905" s="81"/>
      <c r="K905" s="81"/>
      <c r="L905" s="81"/>
      <c r="M905" s="81"/>
      <c r="N905" s="81"/>
      <c r="O905" s="81"/>
      <c r="P905" s="81"/>
      <c r="Q905" s="81"/>
      <c r="R905" s="81"/>
      <c r="S905" s="81"/>
      <c r="T905" s="81"/>
    </row>
    <row r="906" spans="1:20" ht="14.25" customHeight="1" x14ac:dyDescent="0.35">
      <c r="A906" s="81"/>
      <c r="B906" s="81"/>
      <c r="C906" s="81"/>
      <c r="D906" s="81"/>
      <c r="E906" s="81"/>
      <c r="F906" s="81"/>
      <c r="G906" s="81"/>
      <c r="H906" s="81"/>
      <c r="I906" s="81"/>
      <c r="J906" s="81"/>
      <c r="K906" s="81"/>
      <c r="L906" s="81"/>
      <c r="M906" s="81"/>
      <c r="N906" s="81"/>
      <c r="O906" s="81"/>
      <c r="P906" s="81"/>
      <c r="Q906" s="81"/>
      <c r="R906" s="81"/>
      <c r="S906" s="81"/>
      <c r="T906" s="81"/>
    </row>
    <row r="907" spans="1:20" ht="14.25" customHeight="1" x14ac:dyDescent="0.35">
      <c r="A907" s="81"/>
      <c r="B907" s="81"/>
      <c r="C907" s="81"/>
      <c r="D907" s="81"/>
      <c r="E907" s="81"/>
      <c r="F907" s="81"/>
      <c r="G907" s="81"/>
      <c r="H907" s="81"/>
      <c r="I907" s="81"/>
      <c r="J907" s="81"/>
      <c r="K907" s="81"/>
      <c r="L907" s="81"/>
      <c r="M907" s="81"/>
      <c r="N907" s="81"/>
      <c r="O907" s="81"/>
      <c r="P907" s="81"/>
      <c r="Q907" s="81"/>
      <c r="R907" s="81"/>
      <c r="S907" s="81"/>
      <c r="T907" s="81"/>
    </row>
    <row r="908" spans="1:20" ht="14.25" customHeight="1" x14ac:dyDescent="0.35">
      <c r="A908" s="81"/>
      <c r="B908" s="81"/>
      <c r="C908" s="81"/>
      <c r="D908" s="81"/>
      <c r="E908" s="81"/>
      <c r="F908" s="81"/>
      <c r="G908" s="81"/>
      <c r="H908" s="81"/>
      <c r="I908" s="81"/>
      <c r="J908" s="81"/>
      <c r="K908" s="81"/>
      <c r="L908" s="81"/>
      <c r="M908" s="81"/>
      <c r="N908" s="81"/>
      <c r="O908" s="81"/>
      <c r="P908" s="81"/>
      <c r="Q908" s="81"/>
      <c r="R908" s="81"/>
      <c r="S908" s="81"/>
      <c r="T908" s="81"/>
    </row>
    <row r="909" spans="1:20" ht="14.25" customHeight="1" x14ac:dyDescent="0.35">
      <c r="A909" s="81"/>
      <c r="B909" s="81"/>
      <c r="C909" s="81"/>
      <c r="D909" s="81"/>
      <c r="E909" s="81"/>
      <c r="F909" s="81"/>
      <c r="G909" s="81"/>
      <c r="H909" s="81"/>
      <c r="I909" s="81"/>
      <c r="J909" s="81"/>
      <c r="K909" s="81"/>
      <c r="L909" s="81"/>
      <c r="M909" s="81"/>
      <c r="N909" s="81"/>
      <c r="O909" s="81"/>
      <c r="P909" s="81"/>
      <c r="Q909" s="81"/>
      <c r="R909" s="81"/>
      <c r="S909" s="81"/>
      <c r="T909" s="81"/>
    </row>
    <row r="910" spans="1:20" ht="14.25" customHeight="1" x14ac:dyDescent="0.35">
      <c r="A910" s="81"/>
      <c r="B910" s="81"/>
      <c r="C910" s="81"/>
      <c r="D910" s="81"/>
      <c r="E910" s="81"/>
      <c r="F910" s="81"/>
      <c r="G910" s="81"/>
      <c r="H910" s="81"/>
      <c r="I910" s="81"/>
      <c r="J910" s="81"/>
      <c r="K910" s="81"/>
      <c r="L910" s="81"/>
      <c r="M910" s="81"/>
      <c r="N910" s="81"/>
      <c r="O910" s="81"/>
      <c r="P910" s="81"/>
      <c r="Q910" s="81"/>
      <c r="R910" s="81"/>
      <c r="S910" s="81"/>
      <c r="T910" s="81"/>
    </row>
    <row r="911" spans="1:20" ht="14.25" customHeight="1" x14ac:dyDescent="0.35">
      <c r="A911" s="81"/>
      <c r="B911" s="81"/>
      <c r="C911" s="81"/>
      <c r="D911" s="81"/>
      <c r="E911" s="81"/>
      <c r="F911" s="81"/>
      <c r="G911" s="81"/>
      <c r="H911" s="81"/>
      <c r="I911" s="81"/>
      <c r="J911" s="81"/>
      <c r="K911" s="81"/>
      <c r="L911" s="81"/>
      <c r="M911" s="81"/>
      <c r="N911" s="81"/>
      <c r="O911" s="81"/>
      <c r="P911" s="81"/>
      <c r="Q911" s="81"/>
      <c r="R911" s="81"/>
      <c r="S911" s="81"/>
      <c r="T911" s="81"/>
    </row>
    <row r="912" spans="1:20" ht="14.25" customHeight="1" x14ac:dyDescent="0.35">
      <c r="A912" s="81"/>
      <c r="B912" s="81"/>
      <c r="C912" s="81"/>
      <c r="D912" s="81"/>
      <c r="E912" s="81"/>
      <c r="F912" s="81"/>
      <c r="G912" s="81"/>
      <c r="H912" s="81"/>
      <c r="I912" s="81"/>
      <c r="J912" s="81"/>
      <c r="K912" s="81"/>
      <c r="L912" s="81"/>
      <c r="M912" s="81"/>
      <c r="N912" s="81"/>
      <c r="O912" s="81"/>
      <c r="P912" s="81"/>
      <c r="Q912" s="81"/>
      <c r="R912" s="81"/>
      <c r="S912" s="81"/>
      <c r="T912" s="81"/>
    </row>
    <row r="913" spans="1:20" ht="14.25" customHeight="1" x14ac:dyDescent="0.35">
      <c r="A913" s="81"/>
      <c r="B913" s="81"/>
      <c r="C913" s="81"/>
      <c r="D913" s="81"/>
      <c r="E913" s="81"/>
      <c r="F913" s="81"/>
      <c r="G913" s="81"/>
      <c r="H913" s="81"/>
      <c r="I913" s="81"/>
      <c r="J913" s="81"/>
      <c r="K913" s="81"/>
      <c r="L913" s="81"/>
      <c r="M913" s="81"/>
      <c r="N913" s="81"/>
      <c r="O913" s="81"/>
      <c r="P913" s="81"/>
      <c r="Q913" s="81"/>
      <c r="R913" s="81"/>
      <c r="S913" s="81"/>
      <c r="T913" s="81"/>
    </row>
    <row r="914" spans="1:20" ht="14.25" customHeight="1" x14ac:dyDescent="0.35">
      <c r="A914" s="81"/>
      <c r="B914" s="81"/>
      <c r="C914" s="81"/>
      <c r="D914" s="81"/>
      <c r="E914" s="81"/>
      <c r="F914" s="81"/>
      <c r="G914" s="81"/>
      <c r="H914" s="81"/>
      <c r="I914" s="81"/>
      <c r="J914" s="81"/>
      <c r="K914" s="81"/>
      <c r="L914" s="81"/>
      <c r="M914" s="81"/>
      <c r="N914" s="81"/>
      <c r="O914" s="81"/>
      <c r="P914" s="81"/>
      <c r="Q914" s="81"/>
      <c r="R914" s="81"/>
      <c r="S914" s="81"/>
      <c r="T914" s="81"/>
    </row>
    <row r="915" spans="1:20" ht="14.25" customHeight="1" x14ac:dyDescent="0.35">
      <c r="A915" s="81"/>
      <c r="B915" s="81"/>
      <c r="C915" s="81"/>
      <c r="D915" s="81"/>
      <c r="E915" s="81"/>
      <c r="F915" s="81"/>
      <c r="G915" s="81"/>
      <c r="H915" s="81"/>
      <c r="I915" s="81"/>
      <c r="J915" s="81"/>
      <c r="K915" s="81"/>
      <c r="L915" s="81"/>
      <c r="M915" s="81"/>
      <c r="N915" s="81"/>
      <c r="O915" s="81"/>
      <c r="P915" s="81"/>
      <c r="Q915" s="81"/>
      <c r="R915" s="81"/>
      <c r="S915" s="81"/>
      <c r="T915" s="81"/>
    </row>
    <row r="916" spans="1:20" ht="14.25" customHeight="1" x14ac:dyDescent="0.35">
      <c r="A916" s="81"/>
      <c r="B916" s="81"/>
      <c r="C916" s="81"/>
      <c r="D916" s="81"/>
      <c r="E916" s="81"/>
      <c r="F916" s="81"/>
      <c r="G916" s="81"/>
      <c r="H916" s="81"/>
      <c r="I916" s="81"/>
      <c r="J916" s="81"/>
      <c r="K916" s="81"/>
      <c r="L916" s="81"/>
      <c r="M916" s="81"/>
      <c r="N916" s="81"/>
      <c r="O916" s="81"/>
      <c r="P916" s="81"/>
      <c r="Q916" s="81"/>
      <c r="R916" s="81"/>
      <c r="S916" s="81"/>
      <c r="T916" s="81"/>
    </row>
    <row r="917" spans="1:20" ht="14.25" customHeight="1" x14ac:dyDescent="0.35">
      <c r="A917" s="81"/>
      <c r="B917" s="81"/>
      <c r="C917" s="81"/>
      <c r="D917" s="81"/>
      <c r="E917" s="81"/>
      <c r="F917" s="81"/>
      <c r="G917" s="81"/>
      <c r="H917" s="81"/>
      <c r="I917" s="81"/>
      <c r="J917" s="81"/>
      <c r="K917" s="81"/>
      <c r="L917" s="81"/>
      <c r="M917" s="81"/>
      <c r="N917" s="81"/>
      <c r="O917" s="81"/>
      <c r="P917" s="81"/>
      <c r="Q917" s="81"/>
      <c r="R917" s="81"/>
      <c r="S917" s="81"/>
      <c r="T917" s="81"/>
    </row>
    <row r="918" spans="1:20" ht="14.25" customHeight="1" x14ac:dyDescent="0.35">
      <c r="A918" s="81"/>
      <c r="B918" s="81"/>
      <c r="C918" s="81"/>
      <c r="D918" s="81"/>
      <c r="E918" s="81"/>
      <c r="F918" s="81"/>
      <c r="G918" s="81"/>
      <c r="H918" s="81"/>
      <c r="I918" s="81"/>
      <c r="J918" s="81"/>
      <c r="K918" s="81"/>
      <c r="L918" s="81"/>
      <c r="M918" s="81"/>
      <c r="N918" s="81"/>
      <c r="O918" s="81"/>
      <c r="P918" s="81"/>
      <c r="Q918" s="81"/>
      <c r="R918" s="81"/>
      <c r="S918" s="81"/>
      <c r="T918" s="81"/>
    </row>
    <row r="919" spans="1:20" ht="14.25" customHeight="1" x14ac:dyDescent="0.35">
      <c r="A919" s="81"/>
      <c r="B919" s="81"/>
      <c r="C919" s="81"/>
      <c r="D919" s="81"/>
      <c r="E919" s="81"/>
      <c r="F919" s="81"/>
      <c r="G919" s="81"/>
      <c r="H919" s="81"/>
      <c r="I919" s="81"/>
      <c r="J919" s="81"/>
      <c r="K919" s="81"/>
      <c r="L919" s="81"/>
      <c r="M919" s="81"/>
      <c r="N919" s="81"/>
      <c r="O919" s="81"/>
      <c r="P919" s="81"/>
      <c r="Q919" s="81"/>
      <c r="R919" s="81"/>
      <c r="S919" s="81"/>
      <c r="T919" s="81"/>
    </row>
    <row r="920" spans="1:20" ht="14.25" customHeight="1" x14ac:dyDescent="0.35">
      <c r="A920" s="81"/>
      <c r="B920" s="81"/>
      <c r="C920" s="81"/>
      <c r="D920" s="81"/>
      <c r="E920" s="81"/>
      <c r="F920" s="81"/>
      <c r="G920" s="81"/>
      <c r="H920" s="81"/>
      <c r="I920" s="81"/>
      <c r="J920" s="81"/>
      <c r="K920" s="81"/>
      <c r="L920" s="81"/>
      <c r="M920" s="81"/>
      <c r="N920" s="81"/>
      <c r="O920" s="81"/>
      <c r="P920" s="81"/>
      <c r="Q920" s="81"/>
      <c r="R920" s="81"/>
      <c r="S920" s="81"/>
      <c r="T920" s="81"/>
    </row>
    <row r="921" spans="1:20" ht="14.25" customHeight="1" x14ac:dyDescent="0.35">
      <c r="A921" s="81"/>
      <c r="B921" s="81"/>
      <c r="C921" s="81"/>
      <c r="D921" s="81"/>
      <c r="E921" s="81"/>
      <c r="F921" s="81"/>
      <c r="G921" s="81"/>
      <c r="H921" s="81"/>
      <c r="I921" s="81"/>
      <c r="J921" s="81"/>
      <c r="K921" s="81"/>
      <c r="L921" s="81"/>
      <c r="M921" s="81"/>
      <c r="N921" s="81"/>
      <c r="O921" s="81"/>
      <c r="P921" s="81"/>
      <c r="Q921" s="81"/>
      <c r="R921" s="81"/>
      <c r="S921" s="81"/>
      <c r="T921" s="81"/>
    </row>
    <row r="922" spans="1:20" ht="14.25" customHeight="1" x14ac:dyDescent="0.35">
      <c r="A922" s="81"/>
      <c r="B922" s="81"/>
      <c r="C922" s="81"/>
      <c r="D922" s="81"/>
      <c r="E922" s="81"/>
      <c r="F922" s="81"/>
      <c r="G922" s="81"/>
      <c r="H922" s="81"/>
      <c r="I922" s="81"/>
      <c r="J922" s="81"/>
      <c r="K922" s="81"/>
      <c r="L922" s="81"/>
      <c r="M922" s="81"/>
      <c r="N922" s="81"/>
      <c r="O922" s="81"/>
      <c r="P922" s="81"/>
      <c r="Q922" s="81"/>
      <c r="R922" s="81"/>
      <c r="S922" s="81"/>
      <c r="T922" s="81"/>
    </row>
    <row r="923" spans="1:20" ht="14.25" customHeight="1" x14ac:dyDescent="0.35">
      <c r="A923" s="81"/>
      <c r="B923" s="81"/>
      <c r="C923" s="81"/>
      <c r="D923" s="81"/>
      <c r="E923" s="81"/>
      <c r="F923" s="81"/>
      <c r="G923" s="81"/>
      <c r="H923" s="81"/>
      <c r="I923" s="81"/>
      <c r="J923" s="81"/>
      <c r="K923" s="81"/>
      <c r="L923" s="81"/>
      <c r="M923" s="81"/>
      <c r="N923" s="81"/>
      <c r="O923" s="81"/>
      <c r="P923" s="81"/>
      <c r="Q923" s="81"/>
      <c r="R923" s="81"/>
      <c r="S923" s="81"/>
      <c r="T923" s="81"/>
    </row>
    <row r="924" spans="1:20" ht="14.25" customHeight="1" x14ac:dyDescent="0.35">
      <c r="A924" s="81"/>
      <c r="B924" s="81"/>
      <c r="C924" s="81"/>
      <c r="D924" s="81"/>
      <c r="E924" s="81"/>
      <c r="F924" s="81"/>
      <c r="G924" s="81"/>
      <c r="H924" s="81"/>
      <c r="I924" s="81"/>
      <c r="J924" s="81"/>
      <c r="K924" s="81"/>
      <c r="L924" s="81"/>
      <c r="M924" s="81"/>
      <c r="N924" s="81"/>
      <c r="O924" s="81"/>
      <c r="P924" s="81"/>
      <c r="Q924" s="81"/>
      <c r="R924" s="81"/>
      <c r="S924" s="81"/>
      <c r="T924" s="81"/>
    </row>
    <row r="925" spans="1:20" ht="14.25" customHeight="1" x14ac:dyDescent="0.35">
      <c r="A925" s="81"/>
      <c r="B925" s="81"/>
      <c r="C925" s="81"/>
      <c r="D925" s="81"/>
      <c r="E925" s="81"/>
      <c r="F925" s="81"/>
      <c r="G925" s="81"/>
      <c r="H925" s="81"/>
      <c r="I925" s="81"/>
      <c r="J925" s="81"/>
      <c r="K925" s="81"/>
      <c r="L925" s="81"/>
      <c r="M925" s="81"/>
      <c r="N925" s="81"/>
      <c r="O925" s="81"/>
      <c r="P925" s="81"/>
      <c r="Q925" s="81"/>
      <c r="R925" s="81"/>
      <c r="S925" s="81"/>
      <c r="T925" s="81"/>
    </row>
    <row r="926" spans="1:20" ht="14.25" customHeight="1" x14ac:dyDescent="0.35">
      <c r="A926" s="81"/>
      <c r="B926" s="81"/>
      <c r="C926" s="81"/>
      <c r="D926" s="81"/>
      <c r="E926" s="81"/>
      <c r="F926" s="81"/>
      <c r="G926" s="81"/>
      <c r="H926" s="81"/>
      <c r="I926" s="81"/>
      <c r="J926" s="81"/>
      <c r="K926" s="81"/>
      <c r="L926" s="81"/>
      <c r="M926" s="81"/>
      <c r="N926" s="81"/>
      <c r="O926" s="81"/>
      <c r="P926" s="81"/>
      <c r="Q926" s="81"/>
      <c r="R926" s="81"/>
      <c r="S926" s="81"/>
      <c r="T926" s="81"/>
    </row>
    <row r="927" spans="1:20" ht="14.25" customHeight="1" x14ac:dyDescent="0.35">
      <c r="A927" s="81"/>
      <c r="B927" s="81"/>
      <c r="C927" s="81"/>
      <c r="D927" s="81"/>
      <c r="E927" s="81"/>
      <c r="F927" s="81"/>
      <c r="G927" s="81"/>
      <c r="H927" s="81"/>
      <c r="I927" s="81"/>
      <c r="J927" s="81"/>
      <c r="K927" s="81"/>
      <c r="L927" s="81"/>
      <c r="M927" s="81"/>
      <c r="N927" s="81"/>
      <c r="O927" s="81"/>
      <c r="P927" s="81"/>
      <c r="Q927" s="81"/>
      <c r="R927" s="81"/>
      <c r="S927" s="81"/>
      <c r="T927" s="81"/>
    </row>
    <row r="928" spans="1:20" ht="14.25" customHeight="1" x14ac:dyDescent="0.35">
      <c r="A928" s="81"/>
      <c r="B928" s="81"/>
      <c r="C928" s="81"/>
      <c r="D928" s="81"/>
      <c r="E928" s="81"/>
      <c r="F928" s="81"/>
      <c r="G928" s="81"/>
      <c r="H928" s="81"/>
      <c r="I928" s="81"/>
      <c r="J928" s="81"/>
      <c r="K928" s="81"/>
      <c r="L928" s="81"/>
      <c r="M928" s="81"/>
      <c r="N928" s="81"/>
      <c r="O928" s="81"/>
      <c r="P928" s="81"/>
      <c r="Q928" s="81"/>
      <c r="R928" s="81"/>
      <c r="S928" s="81"/>
      <c r="T928" s="81"/>
    </row>
    <row r="929" spans="1:20" ht="14.25" customHeight="1" x14ac:dyDescent="0.35">
      <c r="A929" s="81"/>
      <c r="B929" s="81"/>
      <c r="C929" s="81"/>
      <c r="D929" s="81"/>
      <c r="E929" s="81"/>
      <c r="F929" s="81"/>
      <c r="G929" s="81"/>
      <c r="H929" s="81"/>
      <c r="I929" s="81"/>
      <c r="J929" s="81"/>
      <c r="K929" s="81"/>
      <c r="L929" s="81"/>
      <c r="M929" s="81"/>
      <c r="N929" s="81"/>
      <c r="O929" s="81"/>
      <c r="P929" s="81"/>
      <c r="Q929" s="81"/>
      <c r="R929" s="81"/>
      <c r="S929" s="81"/>
      <c r="T929" s="81"/>
    </row>
    <row r="930" spans="1:20" ht="14.25" customHeight="1" x14ac:dyDescent="0.35">
      <c r="A930" s="81"/>
      <c r="B930" s="81"/>
      <c r="C930" s="81"/>
      <c r="D930" s="81"/>
      <c r="E930" s="81"/>
      <c r="F930" s="81"/>
      <c r="G930" s="81"/>
      <c r="H930" s="81"/>
      <c r="I930" s="81"/>
      <c r="J930" s="81"/>
      <c r="K930" s="81"/>
      <c r="L930" s="81"/>
      <c r="M930" s="81"/>
      <c r="N930" s="81"/>
      <c r="O930" s="81"/>
      <c r="P930" s="81"/>
      <c r="Q930" s="81"/>
      <c r="R930" s="81"/>
      <c r="S930" s="81"/>
      <c r="T930" s="81"/>
    </row>
    <row r="931" spans="1:20" ht="14.25" customHeight="1" x14ac:dyDescent="0.35">
      <c r="A931" s="81"/>
      <c r="B931" s="81"/>
      <c r="C931" s="81"/>
      <c r="D931" s="81"/>
      <c r="E931" s="81"/>
      <c r="F931" s="81"/>
      <c r="G931" s="81"/>
      <c r="H931" s="81"/>
      <c r="I931" s="81"/>
      <c r="J931" s="81"/>
      <c r="K931" s="81"/>
      <c r="L931" s="81"/>
      <c r="M931" s="81"/>
      <c r="N931" s="81"/>
      <c r="O931" s="81"/>
      <c r="P931" s="81"/>
      <c r="Q931" s="81"/>
      <c r="R931" s="81"/>
      <c r="S931" s="81"/>
      <c r="T931" s="81"/>
    </row>
    <row r="932" spans="1:20" ht="14.25" customHeight="1" x14ac:dyDescent="0.35">
      <c r="A932" s="81"/>
      <c r="B932" s="81"/>
      <c r="C932" s="81"/>
      <c r="D932" s="81"/>
      <c r="E932" s="81"/>
      <c r="F932" s="81"/>
      <c r="G932" s="81"/>
      <c r="H932" s="81"/>
      <c r="I932" s="81"/>
      <c r="J932" s="81"/>
      <c r="K932" s="81"/>
      <c r="L932" s="81"/>
      <c r="M932" s="81"/>
      <c r="N932" s="81"/>
      <c r="O932" s="81"/>
      <c r="P932" s="81"/>
      <c r="Q932" s="81"/>
      <c r="R932" s="81"/>
      <c r="S932" s="81"/>
      <c r="T932" s="81"/>
    </row>
    <row r="933" spans="1:20" ht="14.25" customHeight="1" x14ac:dyDescent="0.35">
      <c r="A933" s="81"/>
      <c r="B933" s="81"/>
      <c r="C933" s="81"/>
      <c r="D933" s="81"/>
      <c r="E933" s="81"/>
      <c r="F933" s="81"/>
      <c r="G933" s="81"/>
      <c r="H933" s="81"/>
      <c r="I933" s="81"/>
      <c r="J933" s="81"/>
      <c r="K933" s="81"/>
      <c r="L933" s="81"/>
      <c r="M933" s="81"/>
      <c r="N933" s="81"/>
      <c r="O933" s="81"/>
      <c r="P933" s="81"/>
      <c r="Q933" s="81"/>
      <c r="R933" s="81"/>
      <c r="S933" s="81"/>
      <c r="T933" s="81"/>
    </row>
    <row r="934" spans="1:20" ht="14.25" customHeight="1" x14ac:dyDescent="0.35">
      <c r="A934" s="81"/>
      <c r="B934" s="81"/>
      <c r="C934" s="81"/>
      <c r="D934" s="81"/>
      <c r="E934" s="81"/>
      <c r="F934" s="81"/>
      <c r="G934" s="81"/>
      <c r="H934" s="81"/>
      <c r="I934" s="81"/>
      <c r="J934" s="81"/>
      <c r="K934" s="81"/>
      <c r="L934" s="81"/>
      <c r="M934" s="81"/>
      <c r="N934" s="81"/>
      <c r="O934" s="81"/>
      <c r="P934" s="81"/>
      <c r="Q934" s="81"/>
      <c r="R934" s="81"/>
      <c r="S934" s="81"/>
      <c r="T934" s="81"/>
    </row>
    <row r="935" spans="1:20" ht="14.25" customHeight="1" x14ac:dyDescent="0.35">
      <c r="A935" s="81"/>
      <c r="B935" s="81"/>
      <c r="C935" s="81"/>
      <c r="D935" s="81"/>
      <c r="E935" s="81"/>
      <c r="F935" s="81"/>
      <c r="G935" s="81"/>
      <c r="H935" s="81"/>
      <c r="I935" s="81"/>
      <c r="J935" s="81"/>
      <c r="K935" s="81"/>
      <c r="L935" s="81"/>
      <c r="M935" s="81"/>
      <c r="N935" s="81"/>
      <c r="O935" s="81"/>
      <c r="P935" s="81"/>
      <c r="Q935" s="81"/>
      <c r="R935" s="81"/>
      <c r="S935" s="81"/>
      <c r="T935" s="81"/>
    </row>
    <row r="936" spans="1:20" ht="14.25" customHeight="1" x14ac:dyDescent="0.35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  <c r="Q936" s="81"/>
      <c r="R936" s="81"/>
      <c r="S936" s="81"/>
      <c r="T936" s="81"/>
    </row>
    <row r="937" spans="1:20" ht="14.25" customHeight="1" x14ac:dyDescent="0.35">
      <c r="A937" s="81"/>
      <c r="B937" s="81"/>
      <c r="C937" s="81"/>
      <c r="D937" s="81"/>
      <c r="E937" s="81"/>
      <c r="F937" s="81"/>
      <c r="G937" s="81"/>
      <c r="H937" s="81"/>
      <c r="I937" s="81"/>
      <c r="J937" s="81"/>
      <c r="K937" s="81"/>
      <c r="L937" s="81"/>
      <c r="M937" s="81"/>
      <c r="N937" s="81"/>
      <c r="O937" s="81"/>
      <c r="P937" s="81"/>
      <c r="Q937" s="81"/>
      <c r="R937" s="81"/>
      <c r="S937" s="81"/>
      <c r="T937" s="81"/>
    </row>
    <row r="938" spans="1:20" ht="14.25" customHeight="1" x14ac:dyDescent="0.35">
      <c r="A938" s="81"/>
      <c r="B938" s="81"/>
      <c r="C938" s="81"/>
      <c r="D938" s="81"/>
      <c r="E938" s="81"/>
      <c r="F938" s="81"/>
      <c r="G938" s="81"/>
      <c r="H938" s="81"/>
      <c r="I938" s="81"/>
      <c r="J938" s="81"/>
      <c r="K938" s="81"/>
      <c r="L938" s="81"/>
      <c r="M938" s="81"/>
      <c r="N938" s="81"/>
      <c r="O938" s="81"/>
      <c r="P938" s="81"/>
      <c r="Q938" s="81"/>
      <c r="R938" s="81"/>
      <c r="S938" s="81"/>
      <c r="T938" s="81"/>
    </row>
    <row r="939" spans="1:20" ht="14.25" customHeight="1" x14ac:dyDescent="0.35">
      <c r="A939" s="81"/>
      <c r="B939" s="81"/>
      <c r="C939" s="81"/>
      <c r="D939" s="81"/>
      <c r="E939" s="81"/>
      <c r="F939" s="81"/>
      <c r="G939" s="81"/>
      <c r="H939" s="81"/>
      <c r="I939" s="81"/>
      <c r="J939" s="81"/>
      <c r="K939" s="81"/>
      <c r="L939" s="81"/>
      <c r="M939" s="81"/>
      <c r="N939" s="81"/>
      <c r="O939" s="81"/>
      <c r="P939" s="81"/>
      <c r="Q939" s="81"/>
      <c r="R939" s="81"/>
      <c r="S939" s="81"/>
      <c r="T939" s="81"/>
    </row>
    <row r="940" spans="1:20" ht="14.25" customHeight="1" x14ac:dyDescent="0.35">
      <c r="A940" s="81"/>
      <c r="B940" s="81"/>
      <c r="C940" s="81"/>
      <c r="D940" s="81"/>
      <c r="E940" s="81"/>
      <c r="F940" s="81"/>
      <c r="G940" s="81"/>
      <c r="H940" s="81"/>
      <c r="I940" s="81"/>
      <c r="J940" s="81"/>
      <c r="K940" s="81"/>
      <c r="L940" s="81"/>
      <c r="M940" s="81"/>
      <c r="N940" s="81"/>
      <c r="O940" s="81"/>
      <c r="P940" s="81"/>
      <c r="Q940" s="81"/>
      <c r="R940" s="81"/>
      <c r="S940" s="81"/>
      <c r="T940" s="81"/>
    </row>
    <row r="941" spans="1:20" ht="14.25" customHeight="1" x14ac:dyDescent="0.35">
      <c r="A941" s="81"/>
      <c r="B941" s="81"/>
      <c r="C941" s="81"/>
      <c r="D941" s="81"/>
      <c r="E941" s="81"/>
      <c r="F941" s="81"/>
      <c r="G941" s="81"/>
      <c r="H941" s="81"/>
      <c r="I941" s="81"/>
      <c r="J941" s="81"/>
      <c r="K941" s="81"/>
      <c r="L941" s="81"/>
      <c r="M941" s="81"/>
      <c r="N941" s="81"/>
      <c r="O941" s="81"/>
      <c r="P941" s="81"/>
      <c r="Q941" s="81"/>
      <c r="R941" s="81"/>
      <c r="S941" s="81"/>
      <c r="T941" s="81"/>
    </row>
    <row r="942" spans="1:20" ht="14.25" customHeight="1" x14ac:dyDescent="0.35">
      <c r="A942" s="81"/>
      <c r="B942" s="81"/>
      <c r="C942" s="81"/>
      <c r="D942" s="81"/>
      <c r="E942" s="81"/>
      <c r="F942" s="81"/>
      <c r="G942" s="81"/>
      <c r="H942" s="81"/>
      <c r="I942" s="81"/>
      <c r="J942" s="81"/>
      <c r="K942" s="81"/>
      <c r="L942" s="81"/>
      <c r="M942" s="81"/>
      <c r="N942" s="81"/>
      <c r="O942" s="81"/>
      <c r="P942" s="81"/>
      <c r="Q942" s="81"/>
      <c r="R942" s="81"/>
      <c r="S942" s="81"/>
      <c r="T942" s="81"/>
    </row>
    <row r="943" spans="1:20" ht="14.25" customHeight="1" x14ac:dyDescent="0.35">
      <c r="A943" s="81"/>
      <c r="B943" s="81"/>
      <c r="C943" s="81"/>
      <c r="D943" s="81"/>
      <c r="E943" s="81"/>
      <c r="F943" s="81"/>
      <c r="G943" s="81"/>
      <c r="H943" s="81"/>
      <c r="I943" s="81"/>
      <c r="J943" s="81"/>
      <c r="K943" s="81"/>
      <c r="L943" s="81"/>
      <c r="M943" s="81"/>
      <c r="N943" s="81"/>
      <c r="O943" s="81"/>
      <c r="P943" s="81"/>
      <c r="Q943" s="81"/>
      <c r="R943" s="81"/>
      <c r="S943" s="81"/>
      <c r="T943" s="81"/>
    </row>
    <row r="944" spans="1:20" ht="14.25" customHeight="1" x14ac:dyDescent="0.35">
      <c r="A944" s="81"/>
      <c r="B944" s="81"/>
      <c r="C944" s="81"/>
      <c r="D944" s="81"/>
      <c r="E944" s="81"/>
      <c r="F944" s="81"/>
      <c r="G944" s="81"/>
      <c r="H944" s="81"/>
      <c r="I944" s="81"/>
      <c r="J944" s="81"/>
      <c r="K944" s="81"/>
      <c r="L944" s="81"/>
      <c r="M944" s="81"/>
      <c r="N944" s="81"/>
      <c r="O944" s="81"/>
      <c r="P944" s="81"/>
      <c r="Q944" s="81"/>
      <c r="R944" s="81"/>
      <c r="S944" s="81"/>
      <c r="T944" s="81"/>
    </row>
    <row r="945" spans="1:20" ht="14.25" customHeight="1" x14ac:dyDescent="0.35">
      <c r="A945" s="81"/>
      <c r="B945" s="81"/>
      <c r="C945" s="81"/>
      <c r="D945" s="81"/>
      <c r="E945" s="81"/>
      <c r="F945" s="81"/>
      <c r="G945" s="81"/>
      <c r="H945" s="81"/>
      <c r="I945" s="81"/>
      <c r="J945" s="81"/>
      <c r="K945" s="81"/>
      <c r="L945" s="81"/>
      <c r="M945" s="81"/>
      <c r="N945" s="81"/>
      <c r="O945" s="81"/>
      <c r="P945" s="81"/>
      <c r="Q945" s="81"/>
      <c r="R945" s="81"/>
      <c r="S945" s="81"/>
      <c r="T945" s="81"/>
    </row>
    <row r="946" spans="1:20" ht="14.25" customHeight="1" x14ac:dyDescent="0.35">
      <c r="A946" s="81"/>
      <c r="B946" s="81"/>
      <c r="C946" s="81"/>
      <c r="D946" s="81"/>
      <c r="E946" s="81"/>
      <c r="F946" s="81"/>
      <c r="G946" s="81"/>
      <c r="H946" s="81"/>
      <c r="I946" s="81"/>
      <c r="J946" s="81"/>
      <c r="K946" s="81"/>
      <c r="L946" s="81"/>
      <c r="M946" s="81"/>
      <c r="N946" s="81"/>
      <c r="O946" s="81"/>
      <c r="P946" s="81"/>
      <c r="Q946" s="81"/>
      <c r="R946" s="81"/>
      <c r="S946" s="81"/>
      <c r="T946" s="81"/>
    </row>
    <row r="947" spans="1:20" ht="14.25" customHeight="1" x14ac:dyDescent="0.35">
      <c r="A947" s="81"/>
      <c r="B947" s="81"/>
      <c r="C947" s="81"/>
      <c r="D947" s="81"/>
      <c r="E947" s="81"/>
      <c r="F947" s="81"/>
      <c r="G947" s="81"/>
      <c r="H947" s="81"/>
      <c r="I947" s="81"/>
      <c r="J947" s="81"/>
      <c r="K947" s="81"/>
      <c r="L947" s="81"/>
      <c r="M947" s="81"/>
      <c r="N947" s="81"/>
      <c r="O947" s="81"/>
      <c r="P947" s="81"/>
      <c r="Q947" s="81"/>
      <c r="R947" s="81"/>
      <c r="S947" s="81"/>
      <c r="T947" s="81"/>
    </row>
    <row r="948" spans="1:20" ht="14.25" customHeight="1" x14ac:dyDescent="0.35">
      <c r="A948" s="81"/>
      <c r="B948" s="81"/>
      <c r="C948" s="81"/>
      <c r="D948" s="81"/>
      <c r="E948" s="81"/>
      <c r="F948" s="81"/>
      <c r="G948" s="81"/>
      <c r="H948" s="81"/>
      <c r="I948" s="81"/>
      <c r="J948" s="81"/>
      <c r="K948" s="81"/>
      <c r="L948" s="81"/>
      <c r="M948" s="81"/>
      <c r="N948" s="81"/>
      <c r="O948" s="81"/>
      <c r="P948" s="81"/>
      <c r="Q948" s="81"/>
      <c r="R948" s="81"/>
      <c r="S948" s="81"/>
      <c r="T948" s="81"/>
    </row>
    <row r="949" spans="1:20" ht="14.25" customHeight="1" x14ac:dyDescent="0.35">
      <c r="A949" s="81"/>
      <c r="B949" s="81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  <c r="N949" s="81"/>
      <c r="O949" s="81"/>
      <c r="P949" s="81"/>
      <c r="Q949" s="81"/>
      <c r="R949" s="81"/>
      <c r="S949" s="81"/>
      <c r="T949" s="81"/>
    </row>
    <row r="950" spans="1:20" ht="14.25" customHeight="1" x14ac:dyDescent="0.35">
      <c r="A950" s="81"/>
      <c r="B950" s="81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  <c r="N950" s="81"/>
      <c r="O950" s="81"/>
      <c r="P950" s="81"/>
      <c r="Q950" s="81"/>
      <c r="R950" s="81"/>
      <c r="S950" s="81"/>
      <c r="T950" s="81"/>
    </row>
    <row r="951" spans="1:20" ht="14.25" customHeight="1" x14ac:dyDescent="0.35">
      <c r="A951" s="81"/>
      <c r="B951" s="81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  <c r="N951" s="81"/>
      <c r="O951" s="81"/>
      <c r="P951" s="81"/>
      <c r="Q951" s="81"/>
      <c r="R951" s="81"/>
      <c r="S951" s="81"/>
      <c r="T951" s="81"/>
    </row>
    <row r="952" spans="1:20" ht="14.25" customHeight="1" x14ac:dyDescent="0.35">
      <c r="A952" s="81"/>
      <c r="B952" s="81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  <c r="N952" s="81"/>
      <c r="O952" s="81"/>
      <c r="P952" s="81"/>
      <c r="Q952" s="81"/>
      <c r="R952" s="81"/>
      <c r="S952" s="81"/>
      <c r="T952" s="81"/>
    </row>
    <row r="953" spans="1:20" ht="14.25" customHeight="1" x14ac:dyDescent="0.35">
      <c r="A953" s="81"/>
      <c r="B953" s="81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  <c r="N953" s="81"/>
      <c r="O953" s="81"/>
      <c r="P953" s="81"/>
      <c r="Q953" s="81"/>
      <c r="R953" s="81"/>
      <c r="S953" s="81"/>
      <c r="T953" s="81"/>
    </row>
    <row r="954" spans="1:20" ht="14.25" customHeight="1" x14ac:dyDescent="0.35">
      <c r="A954" s="81"/>
      <c r="B954" s="81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  <c r="N954" s="81"/>
      <c r="O954" s="81"/>
      <c r="P954" s="81"/>
      <c r="Q954" s="81"/>
      <c r="R954" s="81"/>
      <c r="S954" s="81"/>
      <c r="T954" s="81"/>
    </row>
    <row r="955" spans="1:20" ht="14.25" customHeight="1" x14ac:dyDescent="0.35">
      <c r="A955" s="81"/>
      <c r="B955" s="81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  <c r="N955" s="81"/>
      <c r="O955" s="81"/>
      <c r="P955" s="81"/>
      <c r="Q955" s="81"/>
      <c r="R955" s="81"/>
      <c r="S955" s="81"/>
      <c r="T955" s="81"/>
    </row>
    <row r="956" spans="1:20" ht="14.25" customHeight="1" x14ac:dyDescent="0.35">
      <c r="A956" s="81"/>
      <c r="B956" s="81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  <c r="N956" s="81"/>
      <c r="O956" s="81"/>
      <c r="P956" s="81"/>
      <c r="Q956" s="81"/>
      <c r="R956" s="81"/>
      <c r="S956" s="81"/>
      <c r="T956" s="81"/>
    </row>
    <row r="957" spans="1:20" ht="14.25" customHeight="1" x14ac:dyDescent="0.35">
      <c r="A957" s="81"/>
      <c r="B957" s="81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  <c r="N957" s="81"/>
      <c r="O957" s="81"/>
      <c r="P957" s="81"/>
      <c r="Q957" s="81"/>
      <c r="R957" s="81"/>
      <c r="S957" s="81"/>
      <c r="T957" s="81"/>
    </row>
    <row r="958" spans="1:20" ht="14.25" customHeight="1" x14ac:dyDescent="0.35">
      <c r="A958" s="81"/>
      <c r="B958" s="81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  <c r="N958" s="81"/>
      <c r="O958" s="81"/>
      <c r="P958" s="81"/>
      <c r="Q958" s="81"/>
      <c r="R958" s="81"/>
      <c r="S958" s="81"/>
      <c r="T958" s="81"/>
    </row>
    <row r="959" spans="1:20" ht="14.25" customHeight="1" x14ac:dyDescent="0.35">
      <c r="A959" s="81"/>
      <c r="B959" s="81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  <c r="N959" s="81"/>
      <c r="O959" s="81"/>
      <c r="P959" s="81"/>
      <c r="Q959" s="81"/>
      <c r="R959" s="81"/>
      <c r="S959" s="81"/>
      <c r="T959" s="81"/>
    </row>
    <row r="960" spans="1:20" ht="14.25" customHeight="1" x14ac:dyDescent="0.35">
      <c r="A960" s="81"/>
      <c r="B960" s="81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  <c r="N960" s="81"/>
      <c r="O960" s="81"/>
      <c r="P960" s="81"/>
      <c r="Q960" s="81"/>
      <c r="R960" s="81"/>
      <c r="S960" s="81"/>
      <c r="T960" s="81"/>
    </row>
    <row r="961" spans="1:20" ht="14.25" customHeight="1" x14ac:dyDescent="0.35">
      <c r="A961" s="81"/>
      <c r="B961" s="81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  <c r="N961" s="81"/>
      <c r="O961" s="81"/>
      <c r="P961" s="81"/>
      <c r="Q961" s="81"/>
      <c r="R961" s="81"/>
      <c r="S961" s="81"/>
      <c r="T961" s="81"/>
    </row>
    <row r="962" spans="1:20" ht="14.25" customHeight="1" x14ac:dyDescent="0.35">
      <c r="A962" s="81"/>
      <c r="B962" s="81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  <c r="N962" s="81"/>
      <c r="O962" s="81"/>
      <c r="P962" s="81"/>
      <c r="Q962" s="81"/>
      <c r="R962" s="81"/>
      <c r="S962" s="81"/>
      <c r="T962" s="81"/>
    </row>
    <row r="963" spans="1:20" ht="14.25" customHeight="1" x14ac:dyDescent="0.35">
      <c r="A963" s="81"/>
      <c r="B963" s="81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  <c r="N963" s="81"/>
      <c r="O963" s="81"/>
      <c r="P963" s="81"/>
      <c r="Q963" s="81"/>
      <c r="R963" s="81"/>
      <c r="S963" s="81"/>
      <c r="T963" s="81"/>
    </row>
    <row r="964" spans="1:20" ht="14.25" customHeight="1" x14ac:dyDescent="0.35">
      <c r="A964" s="81"/>
      <c r="B964" s="81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  <c r="N964" s="81"/>
      <c r="O964" s="81"/>
      <c r="P964" s="81"/>
      <c r="Q964" s="81"/>
      <c r="R964" s="81"/>
      <c r="S964" s="81"/>
      <c r="T964" s="81"/>
    </row>
    <row r="965" spans="1:20" ht="14.25" customHeight="1" x14ac:dyDescent="0.35">
      <c r="A965" s="81"/>
      <c r="B965" s="81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  <c r="N965" s="81"/>
      <c r="O965" s="81"/>
      <c r="P965" s="81"/>
      <c r="Q965" s="81"/>
      <c r="R965" s="81"/>
      <c r="S965" s="81"/>
      <c r="T965" s="81"/>
    </row>
    <row r="966" spans="1:20" ht="14.25" customHeight="1" x14ac:dyDescent="0.35">
      <c r="A966" s="81"/>
      <c r="B966" s="81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  <c r="N966" s="81"/>
      <c r="O966" s="81"/>
      <c r="P966" s="81"/>
      <c r="Q966" s="81"/>
      <c r="R966" s="81"/>
      <c r="S966" s="81"/>
      <c r="T966" s="81"/>
    </row>
    <row r="967" spans="1:20" ht="14.25" customHeight="1" x14ac:dyDescent="0.35">
      <c r="A967" s="81"/>
      <c r="B967" s="81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  <c r="N967" s="81"/>
      <c r="O967" s="81"/>
      <c r="P967" s="81"/>
      <c r="Q967" s="81"/>
      <c r="R967" s="81"/>
      <c r="S967" s="81"/>
      <c r="T967" s="81"/>
    </row>
    <row r="968" spans="1:20" ht="14.25" customHeight="1" x14ac:dyDescent="0.35">
      <c r="A968" s="81"/>
      <c r="B968" s="81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  <c r="N968" s="81"/>
      <c r="O968" s="81"/>
      <c r="P968" s="81"/>
      <c r="Q968" s="81"/>
      <c r="R968" s="81"/>
      <c r="S968" s="81"/>
      <c r="T968" s="81"/>
    </row>
    <row r="969" spans="1:20" ht="14.25" customHeight="1" x14ac:dyDescent="0.35">
      <c r="A969" s="81"/>
      <c r="B969" s="81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  <c r="N969" s="81"/>
      <c r="O969" s="81"/>
      <c r="P969" s="81"/>
      <c r="Q969" s="81"/>
      <c r="R969" s="81"/>
      <c r="S969" s="81"/>
      <c r="T969" s="81"/>
    </row>
    <row r="970" spans="1:20" ht="14.25" customHeight="1" x14ac:dyDescent="0.35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  <c r="Q970" s="81"/>
      <c r="R970" s="81"/>
      <c r="S970" s="81"/>
      <c r="T970" s="81"/>
    </row>
    <row r="971" spans="1:20" ht="14.25" customHeight="1" x14ac:dyDescent="0.35">
      <c r="A971" s="81"/>
      <c r="B971" s="81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  <c r="N971" s="81"/>
      <c r="O971" s="81"/>
      <c r="P971" s="81"/>
      <c r="Q971" s="81"/>
      <c r="R971" s="81"/>
      <c r="S971" s="81"/>
      <c r="T971" s="81"/>
    </row>
    <row r="972" spans="1:20" ht="14.25" customHeight="1" x14ac:dyDescent="0.35">
      <c r="A972" s="81"/>
      <c r="B972" s="81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  <c r="N972" s="81"/>
      <c r="O972" s="81"/>
      <c r="P972" s="81"/>
      <c r="Q972" s="81"/>
      <c r="R972" s="81"/>
      <c r="S972" s="81"/>
      <c r="T972" s="81"/>
    </row>
    <row r="973" spans="1:20" ht="14.25" customHeight="1" x14ac:dyDescent="0.35">
      <c r="A973" s="81"/>
      <c r="B973" s="81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  <c r="N973" s="81"/>
      <c r="O973" s="81"/>
      <c r="P973" s="81"/>
      <c r="Q973" s="81"/>
      <c r="R973" s="81"/>
      <c r="S973" s="81"/>
      <c r="T973" s="81"/>
    </row>
    <row r="974" spans="1:20" ht="14.25" customHeight="1" x14ac:dyDescent="0.35">
      <c r="A974" s="81"/>
      <c r="B974" s="81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  <c r="N974" s="81"/>
      <c r="O974" s="81"/>
      <c r="P974" s="81"/>
      <c r="Q974" s="81"/>
      <c r="R974" s="81"/>
      <c r="S974" s="81"/>
      <c r="T974" s="81"/>
    </row>
    <row r="975" spans="1:20" ht="14.25" customHeight="1" x14ac:dyDescent="0.35">
      <c r="A975" s="81"/>
      <c r="B975" s="81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  <c r="N975" s="81"/>
      <c r="O975" s="81"/>
      <c r="P975" s="81"/>
      <c r="Q975" s="81"/>
      <c r="R975" s="81"/>
      <c r="S975" s="81"/>
      <c r="T975" s="81"/>
    </row>
    <row r="976" spans="1:20" ht="14.25" customHeight="1" x14ac:dyDescent="0.35">
      <c r="A976" s="81"/>
      <c r="B976" s="81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  <c r="N976" s="81"/>
      <c r="O976" s="81"/>
      <c r="P976" s="81"/>
      <c r="Q976" s="81"/>
      <c r="R976" s="81"/>
      <c r="S976" s="81"/>
      <c r="T976" s="81"/>
    </row>
    <row r="977" spans="1:20" ht="14.25" customHeight="1" x14ac:dyDescent="0.35">
      <c r="A977" s="81"/>
      <c r="B977" s="81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  <c r="N977" s="81"/>
      <c r="O977" s="81"/>
      <c r="P977" s="81"/>
      <c r="Q977" s="81"/>
      <c r="R977" s="81"/>
      <c r="S977" s="81"/>
      <c r="T977" s="81"/>
    </row>
    <row r="978" spans="1:20" ht="14.25" customHeight="1" x14ac:dyDescent="0.35">
      <c r="A978" s="81"/>
      <c r="B978" s="81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  <c r="N978" s="81"/>
      <c r="O978" s="81"/>
      <c r="P978" s="81"/>
      <c r="Q978" s="81"/>
      <c r="R978" s="81"/>
      <c r="S978" s="81"/>
      <c r="T978" s="81"/>
    </row>
    <row r="979" spans="1:20" ht="14.25" customHeight="1" x14ac:dyDescent="0.35">
      <c r="A979" s="81"/>
      <c r="B979" s="81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  <c r="N979" s="81"/>
      <c r="O979" s="81"/>
      <c r="P979" s="81"/>
      <c r="Q979" s="81"/>
      <c r="R979" s="81"/>
      <c r="S979" s="81"/>
      <c r="T979" s="81"/>
    </row>
    <row r="980" spans="1:20" ht="14.25" customHeight="1" x14ac:dyDescent="0.35">
      <c r="A980" s="81"/>
      <c r="B980" s="81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  <c r="N980" s="81"/>
      <c r="O980" s="81"/>
      <c r="P980" s="81"/>
      <c r="Q980" s="81"/>
      <c r="R980" s="81"/>
      <c r="S980" s="81"/>
      <c r="T980" s="81"/>
    </row>
    <row r="981" spans="1:20" ht="14.25" customHeight="1" x14ac:dyDescent="0.35">
      <c r="A981" s="81"/>
      <c r="B981" s="81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  <c r="N981" s="81"/>
      <c r="O981" s="81"/>
      <c r="P981" s="81"/>
      <c r="Q981" s="81"/>
      <c r="R981" s="81"/>
      <c r="S981" s="81"/>
      <c r="T981" s="81"/>
    </row>
    <row r="982" spans="1:20" ht="14.25" customHeight="1" x14ac:dyDescent="0.35">
      <c r="A982" s="81"/>
      <c r="B982" s="81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  <c r="N982" s="81"/>
      <c r="O982" s="81"/>
      <c r="P982" s="81"/>
      <c r="Q982" s="81"/>
      <c r="R982" s="81"/>
      <c r="S982" s="81"/>
      <c r="T982" s="81"/>
    </row>
    <row r="983" spans="1:20" ht="14.25" customHeight="1" x14ac:dyDescent="0.35">
      <c r="A983" s="81"/>
      <c r="B983" s="81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  <c r="N983" s="81"/>
      <c r="O983" s="81"/>
      <c r="P983" s="81"/>
      <c r="Q983" s="81"/>
      <c r="R983" s="81"/>
      <c r="S983" s="81"/>
      <c r="T983" s="81"/>
    </row>
    <row r="984" spans="1:20" ht="14.25" customHeight="1" x14ac:dyDescent="0.35">
      <c r="A984" s="81"/>
      <c r="B984" s="81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  <c r="N984" s="81"/>
      <c r="O984" s="81"/>
      <c r="P984" s="81"/>
      <c r="Q984" s="81"/>
      <c r="R984" s="81"/>
      <c r="S984" s="81"/>
      <c r="T984" s="81"/>
    </row>
    <row r="985" spans="1:20" ht="14.25" customHeight="1" x14ac:dyDescent="0.35">
      <c r="A985" s="81"/>
      <c r="B985" s="81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  <c r="N985" s="81"/>
      <c r="O985" s="81"/>
      <c r="P985" s="81"/>
      <c r="Q985" s="81"/>
      <c r="R985" s="81"/>
      <c r="S985" s="81"/>
      <c r="T985" s="81"/>
    </row>
    <row r="986" spans="1:20" ht="14.25" customHeight="1" x14ac:dyDescent="0.35">
      <c r="A986" s="81"/>
      <c r="B986" s="81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  <c r="N986" s="81"/>
      <c r="O986" s="81"/>
      <c r="P986" s="81"/>
      <c r="Q986" s="81"/>
      <c r="R986" s="81"/>
      <c r="S986" s="81"/>
      <c r="T986" s="81"/>
    </row>
    <row r="987" spans="1:20" ht="14.25" customHeight="1" x14ac:dyDescent="0.35">
      <c r="A987" s="81"/>
      <c r="B987" s="81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  <c r="N987" s="81"/>
      <c r="O987" s="81"/>
      <c r="P987" s="81"/>
      <c r="Q987" s="81"/>
      <c r="R987" s="81"/>
      <c r="S987" s="81"/>
      <c r="T987" s="81"/>
    </row>
    <row r="988" spans="1:20" ht="14.25" customHeight="1" x14ac:dyDescent="0.35">
      <c r="A988" s="81"/>
      <c r="B988" s="81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  <c r="N988" s="81"/>
      <c r="O988" s="81"/>
      <c r="P988" s="81"/>
      <c r="Q988" s="81"/>
      <c r="R988" s="81"/>
      <c r="S988" s="81"/>
      <c r="T988" s="81"/>
    </row>
    <row r="989" spans="1:20" ht="14.25" customHeight="1" x14ac:dyDescent="0.35">
      <c r="A989" s="81"/>
      <c r="B989" s="81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  <c r="N989" s="81"/>
      <c r="O989" s="81"/>
      <c r="P989" s="81"/>
      <c r="Q989" s="81"/>
      <c r="R989" s="81"/>
      <c r="S989" s="81"/>
      <c r="T989" s="81"/>
    </row>
    <row r="990" spans="1:20" ht="14.25" customHeight="1" x14ac:dyDescent="0.35">
      <c r="A990" s="81"/>
      <c r="B990" s="81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  <c r="N990" s="81"/>
      <c r="O990" s="81"/>
      <c r="P990" s="81"/>
      <c r="Q990" s="81"/>
      <c r="R990" s="81"/>
      <c r="S990" s="81"/>
      <c r="T990" s="81"/>
    </row>
    <row r="991" spans="1:20" ht="14.25" customHeight="1" x14ac:dyDescent="0.35">
      <c r="A991" s="81"/>
      <c r="B991" s="81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  <c r="N991" s="81"/>
      <c r="O991" s="81"/>
      <c r="P991" s="81"/>
      <c r="Q991" s="81"/>
      <c r="R991" s="81"/>
      <c r="S991" s="81"/>
      <c r="T991" s="81"/>
    </row>
    <row r="992" spans="1:20" ht="14.25" customHeight="1" x14ac:dyDescent="0.35">
      <c r="A992" s="81"/>
      <c r="B992" s="81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  <c r="N992" s="81"/>
      <c r="O992" s="81"/>
      <c r="P992" s="81"/>
      <c r="Q992" s="81"/>
      <c r="R992" s="81"/>
      <c r="S992" s="81"/>
      <c r="T992" s="81"/>
    </row>
    <row r="993" spans="1:20" ht="14.25" customHeight="1" x14ac:dyDescent="0.35">
      <c r="A993" s="81"/>
      <c r="B993" s="81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  <c r="N993" s="81"/>
      <c r="O993" s="81"/>
      <c r="P993" s="81"/>
      <c r="Q993" s="81"/>
      <c r="R993" s="81"/>
      <c r="S993" s="81"/>
      <c r="T993" s="81"/>
    </row>
    <row r="994" spans="1:20" ht="14.25" customHeight="1" x14ac:dyDescent="0.35">
      <c r="A994" s="81"/>
      <c r="B994" s="81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  <c r="N994" s="81"/>
      <c r="O994" s="81"/>
      <c r="P994" s="81"/>
      <c r="Q994" s="81"/>
      <c r="R994" s="81"/>
      <c r="S994" s="81"/>
      <c r="T994" s="81"/>
    </row>
    <row r="995" spans="1:20" ht="14.25" customHeight="1" x14ac:dyDescent="0.35">
      <c r="A995" s="81"/>
      <c r="B995" s="81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  <c r="N995" s="81"/>
      <c r="O995" s="81"/>
      <c r="P995" s="81"/>
      <c r="Q995" s="81"/>
      <c r="R995" s="81"/>
      <c r="S995" s="81"/>
      <c r="T995" s="81"/>
    </row>
    <row r="996" spans="1:20" ht="14.25" customHeight="1" x14ac:dyDescent="0.35">
      <c r="A996" s="81"/>
      <c r="B996" s="81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  <c r="N996" s="81"/>
      <c r="O996" s="81"/>
      <c r="P996" s="81"/>
      <c r="Q996" s="81"/>
      <c r="R996" s="81"/>
      <c r="S996" s="81"/>
      <c r="T996" s="81"/>
    </row>
    <row r="997" spans="1:20" ht="14.25" customHeight="1" x14ac:dyDescent="0.35">
      <c r="A997" s="81"/>
      <c r="B997" s="81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  <c r="N997" s="81"/>
      <c r="O997" s="81"/>
      <c r="P997" s="81"/>
      <c r="Q997" s="81"/>
      <c r="R997" s="81"/>
      <c r="S997" s="81"/>
      <c r="T997" s="81"/>
    </row>
    <row r="998" spans="1:20" ht="14.25" customHeight="1" x14ac:dyDescent="0.35">
      <c r="A998" s="81"/>
      <c r="B998" s="81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  <c r="N998" s="81"/>
      <c r="O998" s="81"/>
      <c r="P998" s="81"/>
      <c r="Q998" s="81"/>
      <c r="R998" s="81"/>
      <c r="S998" s="81"/>
      <c r="T998" s="81"/>
    </row>
    <row r="999" spans="1:20" ht="14.25" customHeight="1" x14ac:dyDescent="0.35">
      <c r="A999" s="81"/>
      <c r="B999" s="81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  <c r="N999" s="81"/>
      <c r="O999" s="81"/>
      <c r="P999" s="81"/>
      <c r="Q999" s="81"/>
      <c r="R999" s="81"/>
      <c r="S999" s="81"/>
      <c r="T999" s="81"/>
    </row>
  </sheetData>
  <mergeCells count="1">
    <mergeCell ref="A5:S5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0. RIEPILOGO</vt:lpstr>
      <vt:lpstr>0.a ISTRUZIONI DI COMPILAZIONE</vt:lpstr>
      <vt:lpstr>Modello Budget GI TENTATIVE</vt:lpstr>
      <vt:lpstr>1.aModello Rendiconto GI </vt:lpstr>
      <vt:lpstr>1.bModello Rendiconto MI</vt:lpstr>
      <vt:lpstr>1.cModello Rendiconto M-PI</vt:lpstr>
      <vt:lpstr>2. Gantt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 Di Nardo</dc:creator>
  <cp:lastModifiedBy>Luca Fabbri - Consorzio Inest</cp:lastModifiedBy>
  <dcterms:created xsi:type="dcterms:W3CDTF">2015-06-05T18:19:34Z</dcterms:created>
  <dcterms:modified xsi:type="dcterms:W3CDTF">2024-09-25T15:56:15Z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0x0101003448E11D23D266408366F48DA7C36C76</vt:lpwstr>
  </property>
  <property fmtid="{D5CDD505-2E9C-101B-9397-08002B2CF9AE}" pid="3" name="MediaServiceImageTags">
    <vt:lpwstr/>
  </property>
</Properties>
</file>